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кіші топ " sheetId="1" r:id="rId1"/>
    <sheet name="диограмма" sheetId="2" r:id="rId2"/>
    <sheet name="жеке даму деңгейлері" sheetId="3" r:id="rId3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8" i="1"/>
  <c r="L58" s="1"/>
  <c r="D61" l="1"/>
  <c r="F58"/>
  <c r="F57"/>
  <c r="D57"/>
  <c r="D52"/>
  <c r="F49"/>
  <c r="D49"/>
  <c r="D48"/>
  <c r="D45"/>
  <c r="D43"/>
  <c r="C39"/>
  <c r="C40" s="1"/>
  <c r="D39"/>
  <c r="D40" s="1"/>
  <c r="E39"/>
  <c r="F39"/>
  <c r="G39"/>
  <c r="G40" s="1"/>
  <c r="H39"/>
  <c r="H40" s="1"/>
  <c r="I39"/>
  <c r="I40" s="1"/>
  <c r="J39"/>
  <c r="J40" s="1"/>
  <c r="K39"/>
  <c r="K40" s="1"/>
  <c r="L39"/>
  <c r="L40" s="1"/>
  <c r="M39"/>
  <c r="N39"/>
  <c r="O39"/>
  <c r="O40" s="1"/>
  <c r="P39"/>
  <c r="P40" s="1"/>
  <c r="Q39"/>
  <c r="Q40" s="1"/>
  <c r="R39"/>
  <c r="R40" s="1"/>
  <c r="S39"/>
  <c r="S40" s="1"/>
  <c r="T39"/>
  <c r="T40" s="1"/>
  <c r="U39"/>
  <c r="V39"/>
  <c r="W39"/>
  <c r="W40" s="1"/>
  <c r="X39"/>
  <c r="X40" s="1"/>
  <c r="Y39"/>
  <c r="Y40" s="1"/>
  <c r="Z39"/>
  <c r="Z40" s="1"/>
  <c r="AA39"/>
  <c r="AA40" s="1"/>
  <c r="AB39"/>
  <c r="AB40" s="1"/>
  <c r="AC39"/>
  <c r="AD39"/>
  <c r="AE39"/>
  <c r="AE40" s="1"/>
  <c r="AF39"/>
  <c r="AF40" s="1"/>
  <c r="AG39"/>
  <c r="AG40" s="1"/>
  <c r="AH39"/>
  <c r="AH40" s="1"/>
  <c r="AI39"/>
  <c r="AI40" s="1"/>
  <c r="AJ39"/>
  <c r="AJ40" s="1"/>
  <c r="AK39"/>
  <c r="AL39"/>
  <c r="AM39"/>
  <c r="AM40" s="1"/>
  <c r="AN39"/>
  <c r="AN40" s="1"/>
  <c r="AO39"/>
  <c r="AO40" s="1"/>
  <c r="AP39"/>
  <c r="AP40" s="1"/>
  <c r="AQ39"/>
  <c r="AQ40" s="1"/>
  <c r="AS39"/>
  <c r="AT39"/>
  <c r="AU39"/>
  <c r="AV39"/>
  <c r="AW39"/>
  <c r="AX39"/>
  <c r="AZ39"/>
  <c r="AZ40" s="1"/>
  <c r="BA39"/>
  <c r="BA40" s="1"/>
  <c r="BB39"/>
  <c r="BB40" s="1"/>
  <c r="BC39"/>
  <c r="BD39"/>
  <c r="BE39"/>
  <c r="BF39"/>
  <c r="BG39"/>
  <c r="BH39"/>
  <c r="BI39"/>
  <c r="BI40" s="1"/>
  <c r="BJ39"/>
  <c r="BJ40" s="1"/>
  <c r="BK39"/>
  <c r="BL39"/>
  <c r="BM39"/>
  <c r="BN39"/>
  <c r="BO39"/>
  <c r="BP39"/>
  <c r="BQ39"/>
  <c r="BR39"/>
  <c r="BR40" s="1"/>
  <c r="BS39"/>
  <c r="BT39"/>
  <c r="BU39"/>
  <c r="BU40" s="1"/>
  <c r="BV39"/>
  <c r="BV40" s="1"/>
  <c r="BX39"/>
  <c r="BY39"/>
  <c r="CA39"/>
  <c r="CA40" s="1"/>
  <c r="CB39"/>
  <c r="CB40" s="1"/>
  <c r="CD39"/>
  <c r="CE39"/>
  <c r="CF39"/>
  <c r="CG39"/>
  <c r="CH39"/>
  <c r="CH40" s="1"/>
  <c r="CI39"/>
  <c r="CI40" s="1"/>
  <c r="CJ39"/>
  <c r="CJ40" s="1"/>
  <c r="CK39"/>
  <c r="CK40" s="1"/>
  <c r="CL39"/>
  <c r="CM39"/>
  <c r="CN39"/>
  <c r="CO39"/>
  <c r="CP39"/>
  <c r="CP40" s="1"/>
  <c r="CQ39"/>
  <c r="CQ40" s="1"/>
  <c r="CR39"/>
  <c r="CR40" s="1"/>
  <c r="CS39"/>
  <c r="CS40" s="1"/>
  <c r="CT39"/>
  <c r="CV39"/>
  <c r="CW39"/>
  <c r="CX39"/>
  <c r="CX40" s="1"/>
  <c r="CY39"/>
  <c r="CY40" s="1"/>
  <c r="CZ39"/>
  <c r="CZ40" s="1"/>
  <c r="DA39"/>
  <c r="DA40" s="1"/>
  <c r="DB39"/>
  <c r="DB40" s="1"/>
  <c r="DC39"/>
  <c r="DD39"/>
  <c r="DE39"/>
  <c r="DF39"/>
  <c r="DF40" s="1"/>
  <c r="DG39"/>
  <c r="DG40" s="1"/>
  <c r="DH39"/>
  <c r="DH40" s="1"/>
  <c r="DI39"/>
  <c r="DI40" s="1"/>
  <c r="DJ39"/>
  <c r="DJ40" s="1"/>
  <c r="DK39"/>
  <c r="DL39"/>
  <c r="DM39"/>
  <c r="DM40" s="1"/>
  <c r="DN39"/>
  <c r="DN40" s="1"/>
  <c r="DO39"/>
  <c r="DO40" s="1"/>
  <c r="E40"/>
  <c r="F40"/>
  <c r="M40"/>
  <c r="N40"/>
  <c r="U40"/>
  <c r="V40"/>
  <c r="AC40"/>
  <c r="AD40"/>
  <c r="AK40"/>
  <c r="AL40"/>
  <c r="AR40"/>
  <c r="AS40"/>
  <c r="AT40"/>
  <c r="AU40"/>
  <c r="AV40"/>
  <c r="AW40"/>
  <c r="AX40"/>
  <c r="AY40"/>
  <c r="BC40"/>
  <c r="BD40"/>
  <c r="BE40"/>
  <c r="BF40"/>
  <c r="BG40"/>
  <c r="BH40"/>
  <c r="BK40"/>
  <c r="BL40"/>
  <c r="BM40"/>
  <c r="BN40"/>
  <c r="BO40"/>
  <c r="BP40"/>
  <c r="BQ40"/>
  <c r="BS40"/>
  <c r="BT40"/>
  <c r="BW40"/>
  <c r="BX40"/>
  <c r="BY40"/>
  <c r="BZ40"/>
  <c r="CC40"/>
  <c r="CD40"/>
  <c r="CE40"/>
  <c r="CF40"/>
  <c r="CG40"/>
  <c r="CL40"/>
  <c r="CM40"/>
  <c r="CN40"/>
  <c r="CO40"/>
  <c r="CT40"/>
  <c r="CU40"/>
  <c r="CV40"/>
  <c r="CW40"/>
  <c r="DC40"/>
  <c r="DD40"/>
  <c r="DE40"/>
  <c r="DK40"/>
  <c r="DL40"/>
  <c r="Y30" i="3" l="1"/>
  <c r="X30"/>
  <c r="W30"/>
  <c r="T30"/>
  <c r="S30"/>
  <c r="R30"/>
  <c r="O30"/>
  <c r="N30"/>
  <c r="M30"/>
  <c r="J30"/>
  <c r="I30"/>
  <c r="H30"/>
  <c r="E30"/>
  <c r="D30"/>
  <c r="C30"/>
  <c r="B30"/>
  <c r="U30" l="1"/>
  <c r="V30" s="1"/>
  <c r="K30"/>
  <c r="L30" s="1"/>
  <c r="P30"/>
  <c r="Q30" s="1"/>
  <c r="F30"/>
  <c r="G30" s="1"/>
  <c r="Z30"/>
  <c r="AA30" s="1"/>
  <c r="Y12"/>
  <c r="X12"/>
  <c r="W12"/>
  <c r="T12"/>
  <c r="S12"/>
  <c r="R12"/>
  <c r="O12"/>
  <c r="N12"/>
  <c r="M12"/>
  <c r="J12"/>
  <c r="I12"/>
  <c r="H12"/>
  <c r="E12"/>
  <c r="D12"/>
  <c r="C12"/>
  <c r="Y11"/>
  <c r="X11"/>
  <c r="W11"/>
  <c r="T11"/>
  <c r="S11"/>
  <c r="R11"/>
  <c r="O11"/>
  <c r="N11"/>
  <c r="M11"/>
  <c r="J11"/>
  <c r="I11"/>
  <c r="H11"/>
  <c r="E11"/>
  <c r="D11"/>
  <c r="C11"/>
  <c r="Y10"/>
  <c r="X10"/>
  <c r="W10"/>
  <c r="T10"/>
  <c r="S10"/>
  <c r="R10"/>
  <c r="O10"/>
  <c r="N10"/>
  <c r="M10"/>
  <c r="J10"/>
  <c r="I10"/>
  <c r="H10"/>
  <c r="E10"/>
  <c r="D10"/>
  <c r="C10"/>
  <c r="B29"/>
  <c r="B28"/>
  <c r="Y29"/>
  <c r="X29"/>
  <c r="W29"/>
  <c r="T29"/>
  <c r="S29"/>
  <c r="R29"/>
  <c r="O29"/>
  <c r="N29"/>
  <c r="M29"/>
  <c r="J29"/>
  <c r="I29"/>
  <c r="H29"/>
  <c r="E29"/>
  <c r="D29"/>
  <c r="C29"/>
  <c r="Y28"/>
  <c r="X28"/>
  <c r="W28"/>
  <c r="T28"/>
  <c r="S28"/>
  <c r="R28"/>
  <c r="O28"/>
  <c r="N28"/>
  <c r="M28"/>
  <c r="J28"/>
  <c r="I28"/>
  <c r="H28"/>
  <c r="E28"/>
  <c r="D28"/>
  <c r="C28"/>
  <c r="Y20"/>
  <c r="X20"/>
  <c r="W20"/>
  <c r="T20"/>
  <c r="S20"/>
  <c r="R20"/>
  <c r="O20"/>
  <c r="N20"/>
  <c r="M20"/>
  <c r="J20"/>
  <c r="I20"/>
  <c r="H20"/>
  <c r="E20"/>
  <c r="D20"/>
  <c r="C20"/>
  <c r="Y19"/>
  <c r="X19"/>
  <c r="W19"/>
  <c r="T19"/>
  <c r="S19"/>
  <c r="R19"/>
  <c r="O19"/>
  <c r="N19"/>
  <c r="M19"/>
  <c r="J19"/>
  <c r="I19"/>
  <c r="H19"/>
  <c r="E19"/>
  <c r="D19"/>
  <c r="C19"/>
  <c r="Y18"/>
  <c r="X18"/>
  <c r="W18"/>
  <c r="T18"/>
  <c r="S18"/>
  <c r="R18"/>
  <c r="O18"/>
  <c r="N18"/>
  <c r="M18"/>
  <c r="J18"/>
  <c r="I18"/>
  <c r="H18"/>
  <c r="E18"/>
  <c r="D18"/>
  <c r="C18"/>
  <c r="B22"/>
  <c r="B12"/>
  <c r="B19"/>
  <c r="B6"/>
  <c r="B27"/>
  <c r="Y27"/>
  <c r="X27"/>
  <c r="W27"/>
  <c r="T27"/>
  <c r="S27"/>
  <c r="R27"/>
  <c r="O27"/>
  <c r="N27"/>
  <c r="M27"/>
  <c r="J27"/>
  <c r="I27"/>
  <c r="H27"/>
  <c r="E27"/>
  <c r="D27"/>
  <c r="C27"/>
  <c r="Y25"/>
  <c r="X25"/>
  <c r="W25"/>
  <c r="T25"/>
  <c r="S25"/>
  <c r="R25"/>
  <c r="O25"/>
  <c r="N25"/>
  <c r="M25"/>
  <c r="J25"/>
  <c r="I25"/>
  <c r="H25"/>
  <c r="E25"/>
  <c r="D25"/>
  <c r="C25"/>
  <c r="Y21"/>
  <c r="X21"/>
  <c r="W21"/>
  <c r="T21"/>
  <c r="S21"/>
  <c r="R21"/>
  <c r="O21"/>
  <c r="N21"/>
  <c r="M21"/>
  <c r="J21"/>
  <c r="I21"/>
  <c r="H21"/>
  <c r="E21"/>
  <c r="D21"/>
  <c r="C21"/>
  <c r="Y17"/>
  <c r="X17"/>
  <c r="W17"/>
  <c r="T17"/>
  <c r="S17"/>
  <c r="R17"/>
  <c r="O17"/>
  <c r="N17"/>
  <c r="M17"/>
  <c r="J17"/>
  <c r="I17"/>
  <c r="H17"/>
  <c r="E17"/>
  <c r="D17"/>
  <c r="C17"/>
  <c r="Y16"/>
  <c r="X16"/>
  <c r="W16"/>
  <c r="T16"/>
  <c r="S16"/>
  <c r="R16"/>
  <c r="O16"/>
  <c r="N16"/>
  <c r="M16"/>
  <c r="J16"/>
  <c r="I16"/>
  <c r="H16"/>
  <c r="E16"/>
  <c r="D16"/>
  <c r="C16"/>
  <c r="Y15"/>
  <c r="X15"/>
  <c r="W15"/>
  <c r="T15"/>
  <c r="S15"/>
  <c r="R15"/>
  <c r="O15"/>
  <c r="N15"/>
  <c r="M15"/>
  <c r="J15"/>
  <c r="I15"/>
  <c r="H15"/>
  <c r="E15"/>
  <c r="D15"/>
  <c r="C15"/>
  <c r="Y26"/>
  <c r="X26"/>
  <c r="W26"/>
  <c r="T26"/>
  <c r="S26"/>
  <c r="R26"/>
  <c r="O26"/>
  <c r="N26"/>
  <c r="M26"/>
  <c r="J26"/>
  <c r="I26"/>
  <c r="H26"/>
  <c r="E26"/>
  <c r="D26"/>
  <c r="C26"/>
  <c r="Y24"/>
  <c r="X24"/>
  <c r="W24"/>
  <c r="Y23"/>
  <c r="X23"/>
  <c r="W23"/>
  <c r="Y22"/>
  <c r="X22"/>
  <c r="W22"/>
  <c r="Y14"/>
  <c r="X14"/>
  <c r="W14"/>
  <c r="Y13"/>
  <c r="X13"/>
  <c r="W13"/>
  <c r="Y9"/>
  <c r="X9"/>
  <c r="W9"/>
  <c r="Y8"/>
  <c r="X8"/>
  <c r="W8"/>
  <c r="Y7"/>
  <c r="X7"/>
  <c r="W7"/>
  <c r="Y6"/>
  <c r="X6"/>
  <c r="W6"/>
  <c r="T24"/>
  <c r="S24"/>
  <c r="R24"/>
  <c r="T23"/>
  <c r="S23"/>
  <c r="R23"/>
  <c r="T22"/>
  <c r="S22"/>
  <c r="R22"/>
  <c r="T14"/>
  <c r="S14"/>
  <c r="R14"/>
  <c r="T13"/>
  <c r="S13"/>
  <c r="R13"/>
  <c r="T9"/>
  <c r="S9"/>
  <c r="R9"/>
  <c r="T8"/>
  <c r="S8"/>
  <c r="R8"/>
  <c r="T7"/>
  <c r="S7"/>
  <c r="R7"/>
  <c r="T6"/>
  <c r="S6"/>
  <c r="R6"/>
  <c r="O24"/>
  <c r="N24"/>
  <c r="M24"/>
  <c r="O23"/>
  <c r="N23"/>
  <c r="M23"/>
  <c r="O22"/>
  <c r="N22"/>
  <c r="M22"/>
  <c r="O14"/>
  <c r="N14"/>
  <c r="M14"/>
  <c r="O13"/>
  <c r="N13"/>
  <c r="M13"/>
  <c r="O9"/>
  <c r="N9"/>
  <c r="M9"/>
  <c r="O8"/>
  <c r="N8"/>
  <c r="M8"/>
  <c r="O7"/>
  <c r="N7"/>
  <c r="M7"/>
  <c r="O6"/>
  <c r="N6"/>
  <c r="M6"/>
  <c r="J24"/>
  <c r="I24"/>
  <c r="H24"/>
  <c r="J23"/>
  <c r="I23"/>
  <c r="H23"/>
  <c r="J22"/>
  <c r="I22"/>
  <c r="H22"/>
  <c r="J14"/>
  <c r="I14"/>
  <c r="H14"/>
  <c r="J13"/>
  <c r="I13"/>
  <c r="H13"/>
  <c r="J9"/>
  <c r="I9"/>
  <c r="H9"/>
  <c r="J8"/>
  <c r="I8"/>
  <c r="H8"/>
  <c r="J7"/>
  <c r="I7"/>
  <c r="H7"/>
  <c r="I6"/>
  <c r="H6"/>
  <c r="J6"/>
  <c r="E24"/>
  <c r="D24"/>
  <c r="C24"/>
  <c r="E23"/>
  <c r="D23"/>
  <c r="C23"/>
  <c r="E22"/>
  <c r="D22"/>
  <c r="C22"/>
  <c r="E14"/>
  <c r="D14"/>
  <c r="C14"/>
  <c r="E13"/>
  <c r="D13"/>
  <c r="C13"/>
  <c r="E9"/>
  <c r="D9"/>
  <c r="C9"/>
  <c r="E8"/>
  <c r="D8"/>
  <c r="C8"/>
  <c r="E7"/>
  <c r="D7"/>
  <c r="C7"/>
  <c r="E6"/>
  <c r="D6"/>
  <c r="C6"/>
  <c r="B25"/>
  <c r="B16"/>
  <c r="B10"/>
  <c r="B17"/>
  <c r="B9"/>
  <c r="B15"/>
  <c r="B20"/>
  <c r="B13"/>
  <c r="B24"/>
  <c r="B26"/>
  <c r="B18"/>
  <c r="B7"/>
  <c r="B23"/>
  <c r="B8"/>
  <c r="B11"/>
  <c r="B21"/>
  <c r="B14"/>
  <c r="AA40"/>
  <c r="AA39"/>
  <c r="AA38"/>
  <c r="AA37"/>
  <c r="AA36"/>
  <c r="AA35"/>
  <c r="AA34"/>
  <c r="AA33"/>
  <c r="AA32"/>
  <c r="AA31"/>
  <c r="U9" l="1"/>
  <c r="V9" s="1"/>
  <c r="K18"/>
  <c r="L18" s="1"/>
  <c r="P28"/>
  <c r="Q28" s="1"/>
  <c r="Z14"/>
  <c r="AA14" s="1"/>
  <c r="Z23"/>
  <c r="AA23" s="1"/>
  <c r="Z28"/>
  <c r="AA28" s="1"/>
  <c r="K11"/>
  <c r="L11" s="1"/>
  <c r="F12"/>
  <c r="G12" s="1"/>
  <c r="P12"/>
  <c r="Q12" s="1"/>
  <c r="K23"/>
  <c r="L23" s="1"/>
  <c r="P9"/>
  <c r="Q9" s="1"/>
  <c r="Z13"/>
  <c r="AA13" s="1"/>
  <c r="U18"/>
  <c r="V18" s="1"/>
  <c r="Z29"/>
  <c r="AA29" s="1"/>
  <c r="K10"/>
  <c r="L10" s="1"/>
  <c r="Z11"/>
  <c r="AA11" s="1"/>
  <c r="U12"/>
  <c r="V12" s="1"/>
  <c r="U13"/>
  <c r="V13" s="1"/>
  <c r="Z7"/>
  <c r="AA7" s="1"/>
  <c r="Z8"/>
  <c r="AA8" s="1"/>
  <c r="Z9"/>
  <c r="AA9" s="1"/>
  <c r="Z22"/>
  <c r="AA22" s="1"/>
  <c r="U19"/>
  <c r="V19" s="1"/>
  <c r="K29"/>
  <c r="L29" s="1"/>
  <c r="P10"/>
  <c r="Q10" s="1"/>
  <c r="Z12"/>
  <c r="AA12" s="1"/>
  <c r="Z19"/>
  <c r="AA19" s="1"/>
  <c r="U20"/>
  <c r="V20" s="1"/>
  <c r="U10"/>
  <c r="V10" s="1"/>
  <c r="F19"/>
  <c r="G19" s="1"/>
  <c r="F20"/>
  <c r="G20" s="1"/>
  <c r="F11"/>
  <c r="G11" s="1"/>
  <c r="P7"/>
  <c r="Q7" s="1"/>
  <c r="P18"/>
  <c r="Q18" s="1"/>
  <c r="P19"/>
  <c r="Q19" s="1"/>
  <c r="P20"/>
  <c r="Q20" s="1"/>
  <c r="Z20"/>
  <c r="AA20" s="1"/>
  <c r="U28"/>
  <c r="V28" s="1"/>
  <c r="U29"/>
  <c r="V29" s="1"/>
  <c r="F10"/>
  <c r="G10" s="1"/>
  <c r="P11"/>
  <c r="Q11" s="1"/>
  <c r="F18"/>
  <c r="G18" s="1"/>
  <c r="Z18"/>
  <c r="AA18" s="1"/>
  <c r="F28"/>
  <c r="G28" s="1"/>
  <c r="F29"/>
  <c r="G29" s="1"/>
  <c r="U11"/>
  <c r="V11" s="1"/>
  <c r="K19"/>
  <c r="L19" s="1"/>
  <c r="K20"/>
  <c r="L20" s="1"/>
  <c r="K28"/>
  <c r="L28" s="1"/>
  <c r="P29"/>
  <c r="Q29" s="1"/>
  <c r="Z10"/>
  <c r="AA10" s="1"/>
  <c r="K12"/>
  <c r="L12" s="1"/>
  <c r="K25"/>
  <c r="L25" s="1"/>
  <c r="U27"/>
  <c r="V27" s="1"/>
  <c r="Z27"/>
  <c r="AA27" s="1"/>
  <c r="F16"/>
  <c r="G16" s="1"/>
  <c r="Z16"/>
  <c r="AA16" s="1"/>
  <c r="U17"/>
  <c r="V17" s="1"/>
  <c r="F13"/>
  <c r="G13" s="1"/>
  <c r="F22"/>
  <c r="G22" s="1"/>
  <c r="K9"/>
  <c r="L9" s="1"/>
  <c r="F21"/>
  <c r="G21" s="1"/>
  <c r="K27"/>
  <c r="L27" s="1"/>
  <c r="P15"/>
  <c r="Q15" s="1"/>
  <c r="F14"/>
  <c r="G14" s="1"/>
  <c r="F23"/>
  <c r="G23" s="1"/>
  <c r="K7"/>
  <c r="L7" s="1"/>
  <c r="P14"/>
  <c r="Q14" s="1"/>
  <c r="F26"/>
  <c r="G26" s="1"/>
  <c r="Z26"/>
  <c r="AA26" s="1"/>
  <c r="F7"/>
  <c r="G7" s="1"/>
  <c r="F8"/>
  <c r="G8" s="1"/>
  <c r="F9"/>
  <c r="G9" s="1"/>
  <c r="K13"/>
  <c r="L13" s="1"/>
  <c r="K22"/>
  <c r="L22" s="1"/>
  <c r="K24"/>
  <c r="L24" s="1"/>
  <c r="P8"/>
  <c r="Q8" s="1"/>
  <c r="P13"/>
  <c r="Q13" s="1"/>
  <c r="F15"/>
  <c r="G15" s="1"/>
  <c r="U21"/>
  <c r="V21" s="1"/>
  <c r="U25"/>
  <c r="V25" s="1"/>
  <c r="K8"/>
  <c r="L8" s="1"/>
  <c r="U15"/>
  <c r="V15" s="1"/>
  <c r="P16"/>
  <c r="Q16" s="1"/>
  <c r="K17"/>
  <c r="L17" s="1"/>
  <c r="F25"/>
  <c r="G25" s="1"/>
  <c r="F27"/>
  <c r="G27" s="1"/>
  <c r="U26"/>
  <c r="V26" s="1"/>
  <c r="Z15"/>
  <c r="AA15" s="1"/>
  <c r="K16"/>
  <c r="L16" s="1"/>
  <c r="U16"/>
  <c r="V16" s="1"/>
  <c r="F17"/>
  <c r="G17" s="1"/>
  <c r="P17"/>
  <c r="Q17" s="1"/>
  <c r="Z17"/>
  <c r="AA17" s="1"/>
  <c r="P21"/>
  <c r="Q21" s="1"/>
  <c r="P25"/>
  <c r="Q25" s="1"/>
  <c r="P27"/>
  <c r="Q27" s="1"/>
  <c r="K26"/>
  <c r="L26" s="1"/>
  <c r="P26"/>
  <c r="Q26" s="1"/>
  <c r="K15"/>
  <c r="L15" s="1"/>
  <c r="K21"/>
  <c r="L21" s="1"/>
  <c r="Z21"/>
  <c r="AA21" s="1"/>
  <c r="Z25"/>
  <c r="AA25" s="1"/>
  <c r="P22"/>
  <c r="Q22" s="1"/>
  <c r="K14"/>
  <c r="L14" s="1"/>
  <c r="P23"/>
  <c r="Q23" s="1"/>
  <c r="U7"/>
  <c r="V7" s="1"/>
  <c r="U8"/>
  <c r="V8" s="1"/>
  <c r="U14"/>
  <c r="V14" s="1"/>
  <c r="U22"/>
  <c r="V22" s="1"/>
  <c r="U23"/>
  <c r="V23" s="1"/>
  <c r="U24"/>
  <c r="V24" s="1"/>
  <c r="P24"/>
  <c r="Q24" s="1"/>
  <c r="Z24"/>
  <c r="AA24" s="1"/>
  <c r="F24"/>
  <c r="G24" s="1"/>
  <c r="Z6"/>
  <c r="AA6" s="1"/>
  <c r="U6"/>
  <c r="V6" s="1"/>
  <c r="P6"/>
  <c r="Q6" s="1"/>
  <c r="K6"/>
  <c r="L6" s="1"/>
  <c r="F6"/>
  <c r="G6" s="1"/>
  <c r="E43" i="1" l="1"/>
  <c r="E62"/>
  <c r="E61"/>
  <c r="E63"/>
  <c r="G57"/>
  <c r="G58"/>
  <c r="E57"/>
  <c r="E52"/>
  <c r="E53"/>
  <c r="G49"/>
  <c r="E48"/>
  <c r="E49"/>
  <c r="E44"/>
  <c r="C33" i="2" l="1"/>
  <c r="C7"/>
  <c r="D6"/>
  <c r="D32"/>
  <c r="E5"/>
  <c r="E31"/>
  <c r="G7"/>
  <c r="G33"/>
  <c r="H6"/>
  <c r="H32"/>
  <c r="D7"/>
  <c r="D33"/>
  <c r="E6"/>
  <c r="E32"/>
  <c r="F5"/>
  <c r="F31"/>
  <c r="H7"/>
  <c r="H33"/>
  <c r="I5"/>
  <c r="I31"/>
  <c r="C31"/>
  <c r="C5"/>
  <c r="E7"/>
  <c r="E33"/>
  <c r="F6"/>
  <c r="F32"/>
  <c r="G5"/>
  <c r="G31"/>
  <c r="C32"/>
  <c r="C6"/>
  <c r="D5"/>
  <c r="D31"/>
  <c r="F7"/>
  <c r="F33"/>
  <c r="G6"/>
  <c r="G32"/>
  <c r="H5"/>
  <c r="H31"/>
  <c r="I7"/>
  <c r="I33"/>
  <c r="I6"/>
  <c r="I32"/>
  <c r="H52" i="1"/>
  <c r="H61"/>
  <c r="E55"/>
  <c r="G51"/>
  <c r="E51"/>
  <c r="D51"/>
  <c r="E46"/>
  <c r="F51" l="1"/>
  <c r="D46"/>
</calcChain>
</file>

<file path=xl/sharedStrings.xml><?xml version="1.0" encoding="utf-8"?>
<sst xmlns="http://schemas.openxmlformats.org/spreadsheetml/2006/main" count="372" uniqueCount="257">
  <si>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</si>
  <si>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</si>
  <si>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</si>
  <si>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</si>
  <si>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</si>
  <si>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</si>
  <si>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</si>
  <si>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</si>
  <si>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</si>
  <si>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</si>
  <si>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</si>
  <si>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</si>
  <si>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</si>
  <si>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</si>
  <si>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</si>
  <si>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</si>
  <si>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</si>
  <si>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</si>
  <si>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</si>
  <si>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</si>
  <si>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</si>
  <si>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</si>
  <si>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</si>
  <si>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</si>
  <si>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</si>
  <si>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</si>
  <si>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</si>
  <si>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</si>
  <si>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</si>
  <si>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</si>
  <si>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</si>
  <si>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</si>
  <si>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</si>
  <si>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</si>
  <si>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</si>
  <si>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</si>
  <si>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</si>
  <si>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</si>
  <si>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</si>
  <si>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</si>
  <si>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</si>
  <si>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</si>
  <si>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</si>
  <si>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</si>
  <si>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</si>
  <si>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</si>
  <si>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</si>
  <si>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</si>
  <si>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</si>
  <si>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</si>
  <si>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</si>
  <si>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</si>
  <si>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</si>
  <si>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</si>
  <si>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</si>
  <si>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</si>
  <si>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</si>
  <si>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</si>
  <si>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</si>
  <si>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</si>
  <si>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</si>
  <si>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</si>
  <si>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</si>
  <si>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</si>
  <si>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</si>
  <si>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</si>
  <si>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</si>
  <si>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</si>
  <si>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</si>
  <si>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</si>
  <si>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</si>
  <si>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</si>
  <si>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</si>
  <si>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</si>
  <si>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</si>
  <si>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</si>
  <si>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</si>
  <si>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</si>
  <si>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</si>
  <si>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</si>
  <si>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</si>
  <si>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</si>
  <si>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</si>
  <si>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</si>
  <si>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</si>
  <si>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</si>
  <si>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</si>
  <si>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</si>
  <si>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</si>
  <si>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</si>
  <si>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</si>
  <si>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</si>
  <si>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</si>
  <si>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</si>
  <si>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</si>
  <si>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</si>
  <si>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</si>
  <si>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</si>
  <si>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</si>
  <si>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</si>
  <si>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</si>
  <si>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</si>
  <si>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</si>
  <si>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</si>
  <si>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</si>
  <si>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</si>
  <si>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</si>
  <si>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</si>
  <si>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</si>
  <si>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</si>
  <si>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</si>
  <si>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</si>
  <si>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</si>
  <si>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</si>
  <si>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</si>
  <si>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</si>
  <si>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</si>
  <si>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</si>
  <si>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</si>
  <si>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</si>
  <si>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</si>
  <si>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</si>
  <si>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</si>
  <si>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</si>
  <si>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</si>
  <si>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</si>
  <si>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</si>
  <si>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</si>
  <si>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</si>
  <si>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</si>
  <si>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</si>
  <si>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</si>
  <si>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</si>
  <si>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</si>
  <si>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</si>
  <si>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>орындамайды</t>
  </si>
  <si>
    <t xml:space="preserve"> айтады</t>
  </si>
  <si>
    <t>орналастыруға тырысады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</si>
  <si>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</si>
  <si>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</si>
  <si>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</si>
  <si>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</si>
  <si>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</si>
  <si>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</si>
  <si>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</si>
  <si>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</si>
  <si>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</si>
  <si>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</si>
  <si>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</si>
  <si>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</si>
  <si>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</si>
  <si>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</si>
  <si>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</si>
  <si>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</si>
  <si>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</si>
  <si>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</si>
  <si>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</si>
  <si>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</si>
  <si>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</si>
  <si>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</si>
  <si>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</si>
  <si>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</si>
  <si>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</si>
  <si>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</si>
  <si>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</si>
  <si>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</si>
  <si>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</si>
  <si>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</si>
  <si>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</si>
  <si>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</si>
  <si>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</si>
  <si>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</si>
  <si>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</si>
  <si>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</si>
  <si>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</si>
  <si>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</si>
  <si>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</si>
  <si>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</si>
  <si>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</si>
  <si>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</si>
  <si>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</si>
  <si>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</si>
  <si>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</si>
  <si>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</si>
  <si>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</si>
  <si>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</si>
  <si>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</si>
  <si>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</si>
  <si>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</si>
  <si>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</si>
  <si>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</si>
  <si>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</si>
  <si>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</si>
  <si>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</si>
  <si>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</si>
  <si>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</si>
  <si>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</si>
  <si>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</si>
  <si>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</si>
  <si>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</si>
  <si>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</si>
  <si>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</si>
  <si>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</si>
  <si>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</si>
  <si>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</si>
  <si>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</si>
  <si>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</si>
  <si>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</si>
  <si>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</si>
  <si>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</si>
  <si>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</si>
  <si>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</si>
  <si>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</si>
  <si>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</si>
  <si>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</si>
  <si>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t>Пайыздық көрсеткіш</t>
  </si>
  <si>
    <t>Деңгей</t>
  </si>
  <si>
    <t>Сандық көрсеткіш</t>
  </si>
  <si>
    <t>сенсрика</t>
  </si>
  <si>
    <t xml:space="preserve">   Физикалық қасиеттерді дамыту</t>
  </si>
  <si>
    <t xml:space="preserve"> Танымдық және зияткерлік дағдыларды дамыту </t>
  </si>
  <si>
    <t xml:space="preserve"> Әлеуметтік-эмоционалды дағдыларды қалыптастыру</t>
  </si>
  <si>
    <t>Орта балл</t>
  </si>
  <si>
    <t>ІІІ</t>
  </si>
  <si>
    <t>ІІ</t>
  </si>
  <si>
    <t>І</t>
  </si>
  <si>
    <t>кіші   жас тобының (2 жас жастағы балалар) 2024-2025 оқу жылындағы білім деңгейінің және білім беру салаларының  салыстырмалы мониторингі</t>
  </si>
  <si>
    <t xml:space="preserve">                                </t>
  </si>
  <si>
    <t>кіші жас тобының  2024-2025 оқу жылындағы білім деңгейінің және білім беру салаларының  салыстырмалы мониторингінің ,</t>
  </si>
  <si>
    <t xml:space="preserve">                                                                           бастапқы бойынша баланың жеке даму деңгейлері </t>
  </si>
  <si>
    <t xml:space="preserve">              Оқу жылы: 2024  -2025      кіші топ  "Айгөлек"      Өткізу кезеңі:  бастапқы      Өткізу мерзімі:   қыркүйек</t>
  </si>
  <si>
    <t>Абай Аянат</t>
  </si>
  <si>
    <t>Арыстан Назар</t>
  </si>
  <si>
    <t>Асланұлы Мерлан</t>
  </si>
  <si>
    <t>Ахметжанов Ахмед</t>
  </si>
  <si>
    <t>Байтурин Амир</t>
  </si>
  <si>
    <t>Дәулетқали Оразбек</t>
  </si>
  <si>
    <t>Еламан Дастан</t>
  </si>
  <si>
    <t>Ербол Акарыс</t>
  </si>
  <si>
    <t>Есентай Кенесары</t>
  </si>
  <si>
    <t>Есетқызы Амина</t>
  </si>
  <si>
    <t>Жаңабай Радмир</t>
  </si>
  <si>
    <t>Жаңбырбай Ахмед</t>
  </si>
  <si>
    <t>Қайырбай Назар</t>
  </si>
  <si>
    <t>Қанатжан Амина</t>
  </si>
  <si>
    <t>Мирасбекұлы Сұлтан</t>
  </si>
  <si>
    <t>Мұратбек Осман</t>
  </si>
  <si>
    <t>Нұрғали Асылай</t>
  </si>
  <si>
    <t>Өміржанұлы Алихан</t>
  </si>
  <si>
    <t>Сағидолла Марииям</t>
  </si>
  <si>
    <t>Тултай Ару</t>
  </si>
  <si>
    <t>Умарғалиев Ахмад</t>
  </si>
  <si>
    <t>Жәнібек Ақтөре</t>
  </si>
  <si>
    <t>Сармулдин Мадияр</t>
  </si>
  <si>
    <t>Мұбарак Қажығали</t>
  </si>
  <si>
    <t>Жапсыру</t>
  </si>
  <si>
    <t>Құрастыру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</si>
</sst>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;\-0;;\ @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0" applyFont="1"/>
    <xf numFmtId="164" fontId="15" fillId="0" borderId="0" xfId="0" applyNumberFormat="1" applyFont="1"/>
    <xf numFmtId="0" fontId="15" fillId="0" borderId="0" xfId="0" applyFont="1"/>
    <xf numFmtId="0" fontId="13" fillId="0" borderId="0" xfId="0" applyFont="1"/>
    <xf numFmtId="0" fontId="0" fillId="0" borderId="1" xfId="0" applyBorder="1" applyAlignment="1">
      <alignment horizontal="center"/>
    </xf>
    <xf numFmtId="0" fontId="0" fillId="0" borderId="0" xfId="0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/>
    <xf numFmtId="164" fontId="18" fillId="0" borderId="1" xfId="0" applyNumberFormat="1" applyFont="1" applyBorder="1"/>
    <xf numFmtId="164" fontId="18" fillId="0" borderId="0" xfId="0" applyNumberFormat="1" applyFont="1"/>
    <xf numFmtId="1" fontId="18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5" fontId="7" fillId="0" borderId="1" xfId="0" applyNumberFormat="1" applyFont="1" applyBorder="1" applyAlignment="1">
      <alignment vertical="top" wrapText="1"/>
    </xf>
    <xf numFmtId="0" fontId="0" fillId="0" borderId="4" xfId="0" applyBorder="1"/>
    <xf numFmtId="164" fontId="0" fillId="0" borderId="4" xfId="0" applyNumberFormat="1" applyBorder="1"/>
    <xf numFmtId="164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9" fillId="3" borderId="7" xfId="0" applyFont="1" applyFill="1" applyBorder="1" applyAlignment="1">
      <alignment wrapText="1"/>
    </xf>
    <xf numFmtId="0" fontId="19" fillId="3" borderId="7" xfId="0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17" fillId="0" borderId="8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/>
    </xf>
    <xf numFmtId="164" fontId="18" fillId="0" borderId="0" xfId="0" applyNumberFormat="1" applyFont="1" applyBorder="1"/>
    <xf numFmtId="0" fontId="20" fillId="0" borderId="8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1" fillId="3" borderId="9" xfId="0" applyFont="1" applyFill="1" applyBorder="1" applyAlignment="1">
      <alignment horizontal="left" vertical="top"/>
    </xf>
    <xf numFmtId="0" fontId="22" fillId="3" borderId="9" xfId="0" applyFont="1" applyFill="1" applyBorder="1" applyAlignment="1">
      <alignment horizontal="left" vertical="top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0" fillId="3" borderId="1" xfId="0" applyFill="1" applyBorder="1"/>
    <xf numFmtId="0" fontId="3" fillId="3" borderId="1" xfId="0" applyFont="1" applyFill="1" applyBorder="1" applyAlignment="1">
      <alignment vertical="center" wrapText="1"/>
    </xf>
    <xf numFmtId="0" fontId="14" fillId="3" borderId="1" xfId="0" applyFont="1" applyFill="1" applyBorder="1"/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6" fillId="0" borderId="8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7" fillId="0" borderId="9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Сандық деңгей</a:t>
            </a:r>
            <a:r>
              <a:rPr lang="ru-RU" baseline="0"/>
              <a:t> көрсеткіші</a:t>
            </a:r>
            <a:endParaRPr lang="ru-RU"/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6.0031589661990618E-2"/>
          <c:y val="9.7168117143251811E-2"/>
          <c:w val="0.82650754836923246"/>
          <c:h val="0.54046638906978706"/>
        </c:manualLayout>
      </c:layout>
      <c:bar3DChart>
        <c:barDir val="col"/>
        <c:grouping val="clustered"/>
        <c:ser>
          <c:idx val="0"/>
          <c:order val="0"/>
          <c:tx>
            <c:strRef>
              <c:f>диограмма!$B$31</c:f>
              <c:strCache>
                <c:ptCount val="1"/>
                <c:pt idx="0">
                  <c:v>Жоғары</c:v>
                </c:pt>
              </c:strCache>
            </c:strRef>
          </c:tx>
          <c:dLbls>
            <c:showVal val="1"/>
          </c:dLbls>
          <c:cat>
            <c:strRef>
              <c:f>диограмма!$C$30:$I$30</c:f>
              <c:strCache>
                <c:ptCount val="7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Мүсіндеу</c:v>
                </c:pt>
                <c:pt idx="5">
                  <c:v>Музыка</c:v>
                </c:pt>
                <c:pt idx="6">
                  <c:v>Қоршаған ортамен танысу</c:v>
                </c:pt>
              </c:strCache>
            </c:strRef>
          </c:cat>
          <c:val>
            <c:numRef>
              <c:f>диограмма!$C$31:$I$31</c:f>
              <c:numCache>
                <c:formatCode>0</c:formatCode>
                <c:ptCount val="7"/>
                <c:pt idx="0">
                  <c:v>7.7142857142857153</c:v>
                </c:pt>
                <c:pt idx="1">
                  <c:v>7.9999999999999982</c:v>
                </c:pt>
                <c:pt idx="2">
                  <c:v>8</c:v>
                </c:pt>
                <c:pt idx="3">
                  <c:v>8.3999999999999986</c:v>
                </c:pt>
                <c:pt idx="4">
                  <c:v>1.75</c:v>
                </c:pt>
                <c:pt idx="5">
                  <c:v>5.3333333333333339</c:v>
                </c:pt>
                <c:pt idx="6">
                  <c:v>9.6000000000000014</c:v>
                </c:pt>
              </c:numCache>
            </c:numRef>
          </c:val>
        </c:ser>
        <c:ser>
          <c:idx val="1"/>
          <c:order val="1"/>
          <c:tx>
            <c:strRef>
              <c:f>диограмма!$B$32</c:f>
              <c:strCache>
                <c:ptCount val="1"/>
                <c:pt idx="0">
                  <c:v>Орташа</c:v>
                </c:pt>
              </c:strCache>
            </c:strRef>
          </c:tx>
          <c:dLbls>
            <c:showVal val="1"/>
          </c:dLbls>
          <c:cat>
            <c:strRef>
              <c:f>диограмма!$C$30:$I$30</c:f>
              <c:strCache>
                <c:ptCount val="7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Мүсіндеу</c:v>
                </c:pt>
                <c:pt idx="5">
                  <c:v>Музыка</c:v>
                </c:pt>
                <c:pt idx="6">
                  <c:v>Қоршаған ортамен танысу</c:v>
                </c:pt>
              </c:strCache>
            </c:strRef>
          </c:cat>
          <c:val>
            <c:numRef>
              <c:f>диограмма!$C$32:$I$32</c:f>
              <c:numCache>
                <c:formatCode>0</c:formatCode>
                <c:ptCount val="7"/>
                <c:pt idx="0">
                  <c:v>10</c:v>
                </c:pt>
                <c:pt idx="1">
                  <c:v>10.142857142857144</c:v>
                </c:pt>
                <c:pt idx="2">
                  <c:v>10.000000000000002</c:v>
                </c:pt>
                <c:pt idx="3">
                  <c:v>10</c:v>
                </c:pt>
                <c:pt idx="4">
                  <c:v>11</c:v>
                </c:pt>
                <c:pt idx="5">
                  <c:v>11.500000000000004</c:v>
                </c:pt>
                <c:pt idx="6">
                  <c:v>8</c:v>
                </c:pt>
              </c:numCache>
            </c:numRef>
          </c:val>
        </c:ser>
        <c:ser>
          <c:idx val="2"/>
          <c:order val="2"/>
          <c:tx>
            <c:strRef>
              <c:f>диограмма!$B$33</c:f>
              <c:strCache>
                <c:ptCount val="1"/>
                <c:pt idx="0">
                  <c:v>Төмен</c:v>
                </c:pt>
              </c:strCache>
            </c:strRef>
          </c:tx>
          <c:dLbls>
            <c:showVal val="1"/>
          </c:dLbls>
          <c:cat>
            <c:strRef>
              <c:f>диограмма!$C$30:$I$30</c:f>
              <c:strCache>
                <c:ptCount val="7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Мүсіндеу</c:v>
                </c:pt>
                <c:pt idx="5">
                  <c:v>Музыка</c:v>
                </c:pt>
                <c:pt idx="6">
                  <c:v>Қоршаған ортамен танысу</c:v>
                </c:pt>
              </c:strCache>
            </c:strRef>
          </c:cat>
          <c:val>
            <c:numRef>
              <c:f>диограмма!$C$33:$I$33</c:f>
              <c:numCache>
                <c:formatCode>0</c:formatCode>
                <c:ptCount val="7"/>
                <c:pt idx="0">
                  <c:v>5.5200000000000005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11</c:v>
                </c:pt>
                <c:pt idx="5">
                  <c:v>7</c:v>
                </c:pt>
                <c:pt idx="6">
                  <c:v>6</c:v>
                </c:pt>
              </c:numCache>
            </c:numRef>
          </c:val>
        </c:ser>
        <c:shape val="cylinder"/>
        <c:axId val="92289664"/>
        <c:axId val="92918528"/>
        <c:axId val="0"/>
      </c:bar3DChart>
      <c:catAx>
        <c:axId val="92289664"/>
        <c:scaling>
          <c:orientation val="minMax"/>
        </c:scaling>
        <c:axPos val="b"/>
        <c:majorTickMark val="none"/>
        <c:tickLblPos val="nextTo"/>
        <c:crossAx val="92918528"/>
        <c:crosses val="autoZero"/>
        <c:auto val="1"/>
        <c:lblAlgn val="ctr"/>
        <c:lblOffset val="100"/>
      </c:catAx>
      <c:valAx>
        <c:axId val="92918528"/>
        <c:scaling>
          <c:orientation val="minMax"/>
        </c:scaling>
        <c:axPos val="l"/>
        <c:majorGridlines/>
        <c:numFmt formatCode="0" sourceLinked="1"/>
        <c:majorTickMark val="none"/>
        <c:tickLblPos val="nextTo"/>
        <c:crossAx val="9228966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Пайыздық деңгей диограммасы</a:t>
            </a:r>
          </a:p>
        </c:rich>
      </c:tx>
      <c:layout>
        <c:manualLayout>
          <c:xMode val="edge"/>
          <c:yMode val="edge"/>
          <c:x val="0.32582835278120376"/>
          <c:y val="2.4888888888888887E-2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7.62666413686241E-2"/>
          <c:y val="0.14960909886264226"/>
          <c:w val="0.78781061252885598"/>
          <c:h val="0.56083373578302709"/>
        </c:manualLayout>
      </c:layout>
      <c:bar3DChart>
        <c:barDir val="col"/>
        <c:grouping val="clustered"/>
        <c:ser>
          <c:idx val="0"/>
          <c:order val="0"/>
          <c:tx>
            <c:strRef>
              <c:f>диограмма!$B$5</c:f>
              <c:strCache>
                <c:ptCount val="1"/>
                <c:pt idx="0">
                  <c:v>Жоғары</c:v>
                </c:pt>
              </c:strCache>
            </c:strRef>
          </c:tx>
          <c:dLbls>
            <c:showVal val="1"/>
          </c:dLbls>
          <c:cat>
            <c:strRef>
              <c:f>диограмма!$C$4:$I$4</c:f>
              <c:strCache>
                <c:ptCount val="7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Мүсіндеу</c:v>
                </c:pt>
                <c:pt idx="5">
                  <c:v>Музыка</c:v>
                </c:pt>
                <c:pt idx="6">
                  <c:v>Қоршаған ортамен танысу</c:v>
                </c:pt>
              </c:strCache>
            </c:strRef>
          </c:cat>
          <c:val>
            <c:numRef>
              <c:f>диограмма!$C$5:$I$5</c:f>
              <c:numCache>
                <c:formatCode>0.0</c:formatCode>
                <c:ptCount val="7"/>
                <c:pt idx="0">
                  <c:v>32.142857142857146</c:v>
                </c:pt>
                <c:pt idx="1">
                  <c:v>33.333333333333329</c:v>
                </c:pt>
                <c:pt idx="2">
                  <c:v>36</c:v>
                </c:pt>
                <c:pt idx="3">
                  <c:v>35</c:v>
                </c:pt>
                <c:pt idx="4">
                  <c:v>7.291666666666667</c:v>
                </c:pt>
                <c:pt idx="5">
                  <c:v>22.222222222222225</c:v>
                </c:pt>
                <c:pt idx="6">
                  <c:v>40</c:v>
                </c:pt>
              </c:numCache>
            </c:numRef>
          </c:val>
        </c:ser>
        <c:ser>
          <c:idx val="1"/>
          <c:order val="1"/>
          <c:tx>
            <c:strRef>
              <c:f>диограмма!$B$6</c:f>
              <c:strCache>
                <c:ptCount val="1"/>
                <c:pt idx="0">
                  <c:v>Орташа</c:v>
                </c:pt>
              </c:strCache>
            </c:strRef>
          </c:tx>
          <c:dLbls>
            <c:showVal val="1"/>
          </c:dLbls>
          <c:cat>
            <c:strRef>
              <c:f>диограмма!$C$4:$I$4</c:f>
              <c:strCache>
                <c:ptCount val="7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Мүсіндеу</c:v>
                </c:pt>
                <c:pt idx="5">
                  <c:v>Музыка</c:v>
                </c:pt>
                <c:pt idx="6">
                  <c:v>Қоршаған ортамен танысу</c:v>
                </c:pt>
              </c:strCache>
            </c:strRef>
          </c:cat>
          <c:val>
            <c:numRef>
              <c:f>диограмма!$C$6:$I$6</c:f>
              <c:numCache>
                <c:formatCode>0.0</c:formatCode>
                <c:ptCount val="7"/>
                <c:pt idx="0">
                  <c:v>44.642857142857146</c:v>
                </c:pt>
                <c:pt idx="1">
                  <c:v>42.261904761904766</c:v>
                </c:pt>
                <c:pt idx="2">
                  <c:v>41.666666666666671</c:v>
                </c:pt>
                <c:pt idx="3">
                  <c:v>50</c:v>
                </c:pt>
                <c:pt idx="4">
                  <c:v>42</c:v>
                </c:pt>
                <c:pt idx="5">
                  <c:v>47.916666666666679</c:v>
                </c:pt>
                <c:pt idx="6">
                  <c:v>30.833333333333332</c:v>
                </c:pt>
              </c:numCache>
            </c:numRef>
          </c:val>
        </c:ser>
        <c:ser>
          <c:idx val="2"/>
          <c:order val="2"/>
          <c:tx>
            <c:strRef>
              <c:f>диограмма!$B$7</c:f>
              <c:strCache>
                <c:ptCount val="1"/>
                <c:pt idx="0">
                  <c:v>Төмен</c:v>
                </c:pt>
              </c:strCache>
            </c:strRef>
          </c:tx>
          <c:dLbls>
            <c:showVal val="1"/>
          </c:dLbls>
          <c:cat>
            <c:strRef>
              <c:f>диограмма!$C$4:$I$4</c:f>
              <c:strCache>
                <c:ptCount val="7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сенсрика</c:v>
                </c:pt>
                <c:pt idx="4">
                  <c:v>Мүсіндеу</c:v>
                </c:pt>
                <c:pt idx="5">
                  <c:v>Музыка</c:v>
                </c:pt>
                <c:pt idx="6">
                  <c:v>Қоршаған ортамен танысу</c:v>
                </c:pt>
              </c:strCache>
            </c:strRef>
          </c:cat>
          <c:val>
            <c:numRef>
              <c:f>диограмма!$C$7:$I$7</c:f>
              <c:numCache>
                <c:formatCode>0.0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22</c:v>
                </c:pt>
                <c:pt idx="3">
                  <c:v>15</c:v>
                </c:pt>
                <c:pt idx="4">
                  <c:v>34</c:v>
                </c:pt>
                <c:pt idx="5">
                  <c:v>30</c:v>
                </c:pt>
                <c:pt idx="6">
                  <c:v>30.000000000000007</c:v>
                </c:pt>
              </c:numCache>
            </c:numRef>
          </c:val>
        </c:ser>
        <c:shape val="cylinder"/>
        <c:axId val="168030208"/>
        <c:axId val="168032128"/>
        <c:axId val="0"/>
      </c:bar3DChart>
      <c:catAx>
        <c:axId val="168030208"/>
        <c:scaling>
          <c:orientation val="minMax"/>
        </c:scaling>
        <c:axPos val="b"/>
        <c:majorTickMark val="none"/>
        <c:tickLblPos val="nextTo"/>
        <c:crossAx val="168032128"/>
        <c:crosses val="autoZero"/>
        <c:auto val="1"/>
        <c:lblAlgn val="ctr"/>
        <c:lblOffset val="100"/>
      </c:catAx>
      <c:valAx>
        <c:axId val="168032128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crossAx val="16803020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542924</xdr:colOff>
      <xdr:row>34</xdr:row>
      <xdr:rowOff>76199</xdr:rowOff>
    </xdr:from>
    <xdr:to>
      <xdr:col>10</xdr:col>
      <xdr:colOff>600074</xdr:colOff>
      <xdr:row>54</xdr:row>
      <xdr:rowOff>19049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</xdr:row>
      <xdr:rowOff>38099</xdr:rowOff>
    </xdr:from>
    <xdr:to>
      <xdr:col>10</xdr:col>
      <xdr:colOff>581025</xdr:colOff>
      <xdr:row>26</xdr:row>
      <xdr:rowOff>9524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P81"/>
  <sheetViews>
    <sheetView tabSelected="1" topLeftCell="A4" workbookViewId="0">
      <pane xSplit="2" ySplit="10" topLeftCell="C38" activePane="bottomRight" state="frozen"/>
      <selection activeCell="A4" sqref="A4"/>
      <selection pane="topRight" activeCell="C4" sqref="C4"/>
      <selection pane="bottomLeft" activeCell="A14" sqref="A14"/>
      <selection pane="bottomRight" activeCell="K63" sqref="K63"/>
    </sheetView>
  </sheetViews>
  <sheetFormatPr defaultRowHeight="15"/>
  <cols>
    <col min="2" max="2" width="42.28515625" customWidth="1"/>
  </cols>
  <sheetData>
    <row r="1" spans="1:250" ht="15.75">
      <c r="A1" s="4" t="s">
        <v>19</v>
      </c>
      <c r="B1" s="10" t="s">
        <v>13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0" ht="16.149999999999999" customHeight="1">
      <c r="A2" s="66" t="s">
        <v>230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DM2" s="79" t="s">
        <v>214</v>
      </c>
      <c r="DN2" s="79"/>
    </row>
    <row r="3" spans="1:250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0" ht="15.6" customHeight="1">
      <c r="A4" s="72" t="s">
        <v>0</v>
      </c>
      <c r="B4" s="72" t="s">
        <v>1</v>
      </c>
      <c r="C4" s="73" t="s">
        <v>54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0" t="s">
        <v>77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4" t="s">
        <v>100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100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8" t="s">
        <v>123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0" ht="15" customHeight="1">
      <c r="A5" s="72"/>
      <c r="B5" s="72"/>
      <c r="C5" s="71" t="s">
        <v>55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53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78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85" t="s">
        <v>101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102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9" t="s">
        <v>124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0" ht="10.15" hidden="1" customHeight="1">
      <c r="A6" s="72"/>
      <c r="B6" s="72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0" ht="15.6" hidden="1" customHeight="1">
      <c r="A7" s="72"/>
      <c r="B7" s="72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0" ht="15.6" hidden="1" customHeight="1">
      <c r="A8" s="72"/>
      <c r="B8" s="72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0" ht="15.6" hidden="1" customHeight="1">
      <c r="A9" s="72"/>
      <c r="B9" s="72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0" ht="15.6" hidden="1" customHeight="1">
      <c r="A10" s="72"/>
      <c r="B10" s="72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0" ht="15.6" customHeight="1">
      <c r="A11" s="72"/>
      <c r="B11" s="72"/>
      <c r="C11" s="75" t="s">
        <v>153</v>
      </c>
      <c r="D11" s="75"/>
      <c r="E11" s="75"/>
      <c r="F11" s="75"/>
      <c r="G11" s="75"/>
      <c r="H11" s="75"/>
      <c r="I11" s="75"/>
      <c r="J11" s="75"/>
      <c r="K11" s="75"/>
      <c r="L11" s="75" t="s">
        <v>156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153</v>
      </c>
      <c r="Y11" s="75"/>
      <c r="Z11" s="75"/>
      <c r="AA11" s="75"/>
      <c r="AB11" s="75"/>
      <c r="AC11" s="75"/>
      <c r="AD11" s="75"/>
      <c r="AE11" s="75"/>
      <c r="AF11" s="75"/>
      <c r="AG11" s="75" t="s">
        <v>156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153</v>
      </c>
      <c r="AT11" s="84"/>
      <c r="AU11" s="84"/>
      <c r="AV11" s="84"/>
      <c r="AW11" s="84"/>
      <c r="AX11" s="84"/>
      <c r="AY11" s="84" t="s">
        <v>156</v>
      </c>
      <c r="AZ11" s="84"/>
      <c r="BA11" s="84"/>
      <c r="BB11" s="84"/>
      <c r="BC11" s="84"/>
      <c r="BD11" s="84"/>
      <c r="BE11" s="84"/>
      <c r="BF11" s="84"/>
      <c r="BG11" s="84"/>
      <c r="BH11" s="84" t="s">
        <v>153</v>
      </c>
      <c r="BI11" s="84"/>
      <c r="BJ11" s="84"/>
      <c r="BK11" s="84"/>
      <c r="BL11" s="84"/>
      <c r="BM11" s="84"/>
      <c r="BN11" s="84" t="s">
        <v>156</v>
      </c>
      <c r="BO11" s="84"/>
      <c r="BP11" s="84"/>
      <c r="BQ11" s="84"/>
      <c r="BR11" s="84"/>
      <c r="BS11" s="84"/>
      <c r="BT11" s="84"/>
      <c r="BU11" s="84"/>
      <c r="BV11" s="84"/>
      <c r="BW11" s="84" t="s">
        <v>153</v>
      </c>
      <c r="BX11" s="84"/>
      <c r="BY11" s="84"/>
      <c r="BZ11" s="84"/>
      <c r="CA11" s="84"/>
      <c r="CB11" s="84"/>
      <c r="CC11" s="84" t="s">
        <v>156</v>
      </c>
      <c r="CD11" s="84"/>
      <c r="CE11" s="84"/>
      <c r="CF11" s="84"/>
      <c r="CG11" s="84"/>
      <c r="CH11" s="84"/>
      <c r="CI11" s="84" t="s">
        <v>153</v>
      </c>
      <c r="CJ11" s="84"/>
      <c r="CK11" s="84"/>
      <c r="CL11" s="84"/>
      <c r="CM11" s="84"/>
      <c r="CN11" s="84"/>
      <c r="CO11" s="84"/>
      <c r="CP11" s="84"/>
      <c r="CQ11" s="84"/>
      <c r="CR11" s="84" t="s">
        <v>156</v>
      </c>
      <c r="CS11" s="84"/>
      <c r="CT11" s="84"/>
      <c r="CU11" s="84"/>
      <c r="CV11" s="84"/>
      <c r="CW11" s="84"/>
      <c r="CX11" s="84"/>
      <c r="CY11" s="84"/>
      <c r="CZ11" s="84"/>
      <c r="DA11" s="84" t="s">
        <v>153</v>
      </c>
      <c r="DB11" s="84"/>
      <c r="DC11" s="84"/>
      <c r="DD11" s="84"/>
      <c r="DE11" s="84"/>
      <c r="DF11" s="84"/>
      <c r="DG11" s="84" t="s">
        <v>156</v>
      </c>
      <c r="DH11" s="84"/>
      <c r="DI11" s="84"/>
      <c r="DJ11" s="84"/>
      <c r="DK11" s="84"/>
      <c r="DL11" s="84"/>
      <c r="DM11" s="84"/>
      <c r="DN11" s="84"/>
      <c r="DO11" s="84"/>
    </row>
    <row r="12" spans="1:250" ht="15.6" customHeight="1">
      <c r="A12" s="72"/>
      <c r="B12" s="72"/>
      <c r="C12" s="71" t="s">
        <v>20</v>
      </c>
      <c r="D12" s="71" t="s">
        <v>4</v>
      </c>
      <c r="E12" s="71" t="s">
        <v>5</v>
      </c>
      <c r="F12" s="71" t="s">
        <v>24</v>
      </c>
      <c r="G12" s="71" t="s">
        <v>6</v>
      </c>
      <c r="H12" s="71" t="s">
        <v>7</v>
      </c>
      <c r="I12" s="71" t="s">
        <v>21</v>
      </c>
      <c r="J12" s="71" t="s">
        <v>8</v>
      </c>
      <c r="K12" s="71" t="s">
        <v>9</v>
      </c>
      <c r="L12" s="71" t="s">
        <v>26</v>
      </c>
      <c r="M12" s="71" t="s">
        <v>5</v>
      </c>
      <c r="N12" s="71" t="s">
        <v>10</v>
      </c>
      <c r="O12" s="71" t="s">
        <v>22</v>
      </c>
      <c r="P12" s="71" t="s">
        <v>9</v>
      </c>
      <c r="Q12" s="71" t="s">
        <v>11</v>
      </c>
      <c r="R12" s="71" t="s">
        <v>23</v>
      </c>
      <c r="S12" s="71" t="s">
        <v>10</v>
      </c>
      <c r="T12" s="71" t="s">
        <v>6</v>
      </c>
      <c r="U12" s="71" t="s">
        <v>33</v>
      </c>
      <c r="V12" s="71" t="s">
        <v>12</v>
      </c>
      <c r="W12" s="71" t="s">
        <v>8</v>
      </c>
      <c r="X12" s="71" t="s">
        <v>41</v>
      </c>
      <c r="Y12" s="71"/>
      <c r="Z12" s="71"/>
      <c r="AA12" s="71" t="s">
        <v>42</v>
      </c>
      <c r="AB12" s="71"/>
      <c r="AC12" s="71"/>
      <c r="AD12" s="71" t="s">
        <v>43</v>
      </c>
      <c r="AE12" s="71"/>
      <c r="AF12" s="71"/>
      <c r="AG12" s="71" t="s">
        <v>44</v>
      </c>
      <c r="AH12" s="71"/>
      <c r="AI12" s="71"/>
      <c r="AJ12" s="71" t="s">
        <v>45</v>
      </c>
      <c r="AK12" s="71"/>
      <c r="AL12" s="71"/>
      <c r="AM12" s="71" t="s">
        <v>46</v>
      </c>
      <c r="AN12" s="71"/>
      <c r="AO12" s="71"/>
      <c r="AP12" s="69" t="s">
        <v>47</v>
      </c>
      <c r="AQ12" s="69"/>
      <c r="AR12" s="69"/>
      <c r="AS12" s="71" t="s">
        <v>48</v>
      </c>
      <c r="AT12" s="71"/>
      <c r="AU12" s="71"/>
      <c r="AV12" s="71" t="s">
        <v>49</v>
      </c>
      <c r="AW12" s="71"/>
      <c r="AX12" s="71"/>
      <c r="AY12" s="71" t="s">
        <v>50</v>
      </c>
      <c r="AZ12" s="71"/>
      <c r="BA12" s="71"/>
      <c r="BB12" s="71" t="s">
        <v>51</v>
      </c>
      <c r="BC12" s="71"/>
      <c r="BD12" s="71"/>
      <c r="BE12" s="71" t="s">
        <v>52</v>
      </c>
      <c r="BF12" s="71"/>
      <c r="BG12" s="71"/>
      <c r="BH12" s="69" t="s">
        <v>79</v>
      </c>
      <c r="BI12" s="69"/>
      <c r="BJ12" s="69"/>
      <c r="BK12" s="69" t="s">
        <v>80</v>
      </c>
      <c r="BL12" s="69"/>
      <c r="BM12" s="69"/>
      <c r="BN12" s="69" t="s">
        <v>81</v>
      </c>
      <c r="BO12" s="69"/>
      <c r="BP12" s="69"/>
      <c r="BQ12" s="69" t="s">
        <v>82</v>
      </c>
      <c r="BR12" s="69"/>
      <c r="BS12" s="69"/>
      <c r="BT12" s="69" t="s">
        <v>83</v>
      </c>
      <c r="BU12" s="69"/>
      <c r="BV12" s="69"/>
      <c r="BW12" s="69" t="s">
        <v>90</v>
      </c>
      <c r="BX12" s="69"/>
      <c r="BY12" s="69"/>
      <c r="BZ12" s="69" t="s">
        <v>91</v>
      </c>
      <c r="CA12" s="69"/>
      <c r="CB12" s="69"/>
      <c r="CC12" s="69" t="s">
        <v>92</v>
      </c>
      <c r="CD12" s="69"/>
      <c r="CE12" s="69"/>
      <c r="CF12" s="69" t="s">
        <v>93</v>
      </c>
      <c r="CG12" s="69"/>
      <c r="CH12" s="69"/>
      <c r="CI12" s="69" t="s">
        <v>94</v>
      </c>
      <c r="CJ12" s="69"/>
      <c r="CK12" s="69"/>
      <c r="CL12" s="69" t="s">
        <v>95</v>
      </c>
      <c r="CM12" s="69"/>
      <c r="CN12" s="69"/>
      <c r="CO12" s="69" t="s">
        <v>96</v>
      </c>
      <c r="CP12" s="69"/>
      <c r="CQ12" s="69"/>
      <c r="CR12" s="69" t="s">
        <v>97</v>
      </c>
      <c r="CS12" s="69"/>
      <c r="CT12" s="69"/>
      <c r="CU12" s="69" t="s">
        <v>98</v>
      </c>
      <c r="CV12" s="69"/>
      <c r="CW12" s="69"/>
      <c r="CX12" s="69" t="s">
        <v>99</v>
      </c>
      <c r="CY12" s="69"/>
      <c r="CZ12" s="69"/>
      <c r="DA12" s="69" t="s">
        <v>125</v>
      </c>
      <c r="DB12" s="69"/>
      <c r="DC12" s="69"/>
      <c r="DD12" s="69" t="s">
        <v>126</v>
      </c>
      <c r="DE12" s="69"/>
      <c r="DF12" s="69"/>
      <c r="DG12" s="69" t="s">
        <v>127</v>
      </c>
      <c r="DH12" s="69"/>
      <c r="DI12" s="69"/>
      <c r="DJ12" s="69" t="s">
        <v>128</v>
      </c>
      <c r="DK12" s="69"/>
      <c r="DL12" s="69"/>
      <c r="DM12" s="69" t="s">
        <v>129</v>
      </c>
      <c r="DN12" s="69"/>
      <c r="DO12" s="69"/>
    </row>
    <row r="13" spans="1:250" ht="33" customHeight="1">
      <c r="A13" s="72"/>
      <c r="B13" s="72"/>
      <c r="C13" s="67" t="s">
        <v>150</v>
      </c>
      <c r="D13" s="67"/>
      <c r="E13" s="67"/>
      <c r="F13" s="67" t="s">
        <v>213</v>
      </c>
      <c r="G13" s="67"/>
      <c r="H13" s="67"/>
      <c r="I13" s="67" t="s">
        <v>27</v>
      </c>
      <c r="J13" s="67"/>
      <c r="K13" s="67"/>
      <c r="L13" s="67" t="s">
        <v>34</v>
      </c>
      <c r="M13" s="67"/>
      <c r="N13" s="67"/>
      <c r="O13" s="67" t="s">
        <v>36</v>
      </c>
      <c r="P13" s="67"/>
      <c r="Q13" s="67"/>
      <c r="R13" s="67" t="s">
        <v>37</v>
      </c>
      <c r="S13" s="67"/>
      <c r="T13" s="67"/>
      <c r="U13" s="67" t="s">
        <v>40</v>
      </c>
      <c r="V13" s="67"/>
      <c r="W13" s="67"/>
      <c r="X13" s="67" t="s">
        <v>157</v>
      </c>
      <c r="Y13" s="67"/>
      <c r="Z13" s="67"/>
      <c r="AA13" s="67" t="s">
        <v>159</v>
      </c>
      <c r="AB13" s="67"/>
      <c r="AC13" s="67"/>
      <c r="AD13" s="67" t="s">
        <v>161</v>
      </c>
      <c r="AE13" s="67"/>
      <c r="AF13" s="67"/>
      <c r="AG13" s="67" t="s">
        <v>163</v>
      </c>
      <c r="AH13" s="67"/>
      <c r="AI13" s="67"/>
      <c r="AJ13" s="67" t="s">
        <v>165</v>
      </c>
      <c r="AK13" s="67"/>
      <c r="AL13" s="67"/>
      <c r="AM13" s="67" t="s">
        <v>169</v>
      </c>
      <c r="AN13" s="67"/>
      <c r="AO13" s="67"/>
      <c r="AP13" s="67" t="s">
        <v>170</v>
      </c>
      <c r="AQ13" s="67"/>
      <c r="AR13" s="67"/>
      <c r="AS13" s="67" t="s">
        <v>172</v>
      </c>
      <c r="AT13" s="67"/>
      <c r="AU13" s="67"/>
      <c r="AV13" s="67" t="s">
        <v>173</v>
      </c>
      <c r="AW13" s="67"/>
      <c r="AX13" s="67"/>
      <c r="AY13" s="67" t="s">
        <v>176</v>
      </c>
      <c r="AZ13" s="67"/>
      <c r="BA13" s="67"/>
      <c r="BB13" s="67" t="s">
        <v>177</v>
      </c>
      <c r="BC13" s="67"/>
      <c r="BD13" s="67"/>
      <c r="BE13" s="67" t="s">
        <v>180</v>
      </c>
      <c r="BF13" s="67"/>
      <c r="BG13" s="67"/>
      <c r="BH13" s="67" t="s">
        <v>181</v>
      </c>
      <c r="BI13" s="67"/>
      <c r="BJ13" s="67"/>
      <c r="BK13" s="67" t="s">
        <v>185</v>
      </c>
      <c r="BL13" s="67"/>
      <c r="BM13" s="67"/>
      <c r="BN13" s="67" t="s">
        <v>184</v>
      </c>
      <c r="BO13" s="67"/>
      <c r="BP13" s="67"/>
      <c r="BQ13" s="67" t="s">
        <v>186</v>
      </c>
      <c r="BR13" s="67"/>
      <c r="BS13" s="67"/>
      <c r="BT13" s="67" t="s">
        <v>187</v>
      </c>
      <c r="BU13" s="67"/>
      <c r="BV13" s="67"/>
      <c r="BW13" s="67" t="s">
        <v>189</v>
      </c>
      <c r="BX13" s="67"/>
      <c r="BY13" s="67"/>
      <c r="BZ13" s="67" t="s">
        <v>191</v>
      </c>
      <c r="CA13" s="67"/>
      <c r="CB13" s="67"/>
      <c r="CC13" s="67" t="s">
        <v>192</v>
      </c>
      <c r="CD13" s="67"/>
      <c r="CE13" s="67"/>
      <c r="CF13" s="67" t="s">
        <v>193</v>
      </c>
      <c r="CG13" s="67"/>
      <c r="CH13" s="67"/>
      <c r="CI13" s="67" t="s">
        <v>195</v>
      </c>
      <c r="CJ13" s="67"/>
      <c r="CK13" s="67"/>
      <c r="CL13" s="67" t="s">
        <v>111</v>
      </c>
      <c r="CM13" s="67"/>
      <c r="CN13" s="67"/>
      <c r="CO13" s="67" t="s">
        <v>113</v>
      </c>
      <c r="CP13" s="67"/>
      <c r="CQ13" s="67"/>
      <c r="CR13" s="67" t="s">
        <v>196</v>
      </c>
      <c r="CS13" s="67"/>
      <c r="CT13" s="67"/>
      <c r="CU13" s="67" t="s">
        <v>118</v>
      </c>
      <c r="CV13" s="67"/>
      <c r="CW13" s="67"/>
      <c r="CX13" s="67" t="s">
        <v>197</v>
      </c>
      <c r="CY13" s="67"/>
      <c r="CZ13" s="67"/>
      <c r="DA13" s="67" t="s">
        <v>198</v>
      </c>
      <c r="DB13" s="67"/>
      <c r="DC13" s="67"/>
      <c r="DD13" s="67" t="s">
        <v>202</v>
      </c>
      <c r="DE13" s="67"/>
      <c r="DF13" s="67"/>
      <c r="DG13" s="67" t="s">
        <v>204</v>
      </c>
      <c r="DH13" s="67"/>
      <c r="DI13" s="67"/>
      <c r="DJ13" s="67" t="s">
        <v>206</v>
      </c>
      <c r="DK13" s="67"/>
      <c r="DL13" s="67"/>
      <c r="DM13" s="67" t="s">
        <v>208</v>
      </c>
      <c r="DN13" s="67"/>
      <c r="DO13" s="67"/>
    </row>
    <row r="14" spans="1:250" ht="73.5" customHeight="1" thickBot="1">
      <c r="A14" s="72"/>
      <c r="B14" s="72"/>
      <c r="C14" s="23" t="s">
        <v>14</v>
      </c>
      <c r="D14" s="23" t="s">
        <v>15</v>
      </c>
      <c r="E14" s="23" t="s">
        <v>16</v>
      </c>
      <c r="F14" s="23" t="s">
        <v>17</v>
      </c>
      <c r="G14" s="23" t="s">
        <v>18</v>
      </c>
      <c r="H14" s="23" t="s">
        <v>151</v>
      </c>
      <c r="I14" s="23" t="s">
        <v>28</v>
      </c>
      <c r="J14" s="23" t="s">
        <v>152</v>
      </c>
      <c r="K14" s="23" t="s">
        <v>29</v>
      </c>
      <c r="L14" s="23" t="s">
        <v>28</v>
      </c>
      <c r="M14" s="23" t="s">
        <v>35</v>
      </c>
      <c r="N14" s="23" t="s">
        <v>29</v>
      </c>
      <c r="O14" s="23" t="s">
        <v>36</v>
      </c>
      <c r="P14" s="23" t="s">
        <v>36</v>
      </c>
      <c r="Q14" s="23" t="s">
        <v>32</v>
      </c>
      <c r="R14" s="23" t="s">
        <v>38</v>
      </c>
      <c r="S14" s="23" t="s">
        <v>39</v>
      </c>
      <c r="T14" s="23" t="s">
        <v>32</v>
      </c>
      <c r="U14" s="23" t="s">
        <v>138</v>
      </c>
      <c r="V14" s="23" t="s">
        <v>154</v>
      </c>
      <c r="W14" s="23" t="s">
        <v>155</v>
      </c>
      <c r="X14" s="23" t="s">
        <v>63</v>
      </c>
      <c r="Y14" s="23" t="s">
        <v>56</v>
      </c>
      <c r="Z14" s="23" t="s">
        <v>158</v>
      </c>
      <c r="AA14" s="23" t="s">
        <v>160</v>
      </c>
      <c r="AB14" s="23" t="s">
        <v>75</v>
      </c>
      <c r="AC14" s="23" t="s">
        <v>76</v>
      </c>
      <c r="AD14" s="23" t="s">
        <v>59</v>
      </c>
      <c r="AE14" s="23" t="s">
        <v>60</v>
      </c>
      <c r="AF14" s="23" t="s">
        <v>162</v>
      </c>
      <c r="AG14" s="23" t="s">
        <v>164</v>
      </c>
      <c r="AH14" s="23" t="s">
        <v>61</v>
      </c>
      <c r="AI14" s="23" t="s">
        <v>62</v>
      </c>
      <c r="AJ14" s="23" t="s">
        <v>166</v>
      </c>
      <c r="AK14" s="23" t="s">
        <v>167</v>
      </c>
      <c r="AL14" s="23" t="s">
        <v>168</v>
      </c>
      <c r="AM14" s="23" t="s">
        <v>57</v>
      </c>
      <c r="AN14" s="23" t="s">
        <v>58</v>
      </c>
      <c r="AO14" s="23" t="s">
        <v>32</v>
      </c>
      <c r="AP14" s="23" t="s">
        <v>136</v>
      </c>
      <c r="AQ14" s="23" t="s">
        <v>171</v>
      </c>
      <c r="AR14" s="23" t="s">
        <v>76</v>
      </c>
      <c r="AS14" s="23" t="s">
        <v>64</v>
      </c>
      <c r="AT14" s="23" t="s">
        <v>65</v>
      </c>
      <c r="AU14" s="23" t="s">
        <v>66</v>
      </c>
      <c r="AV14" s="23" t="s">
        <v>67</v>
      </c>
      <c r="AW14" s="23" t="s">
        <v>174</v>
      </c>
      <c r="AX14" s="23" t="s">
        <v>175</v>
      </c>
      <c r="AY14" s="23" t="s">
        <v>68</v>
      </c>
      <c r="AZ14" s="23" t="s">
        <v>69</v>
      </c>
      <c r="BA14" s="23" t="s">
        <v>70</v>
      </c>
      <c r="BB14" s="23" t="s">
        <v>74</v>
      </c>
      <c r="BC14" s="23" t="s">
        <v>178</v>
      </c>
      <c r="BD14" s="23" t="s">
        <v>179</v>
      </c>
      <c r="BE14" s="23" t="s">
        <v>71</v>
      </c>
      <c r="BF14" s="23" t="s">
        <v>72</v>
      </c>
      <c r="BG14" s="23" t="s">
        <v>73</v>
      </c>
      <c r="BH14" s="23" t="s">
        <v>182</v>
      </c>
      <c r="BI14" s="23" t="s">
        <v>88</v>
      </c>
      <c r="BJ14" s="23" t="s">
        <v>135</v>
      </c>
      <c r="BK14" s="23" t="s">
        <v>183</v>
      </c>
      <c r="BL14" s="23" t="s">
        <v>137</v>
      </c>
      <c r="BM14" s="23" t="s">
        <v>85</v>
      </c>
      <c r="BN14" s="23" t="s">
        <v>87</v>
      </c>
      <c r="BO14" s="23" t="s">
        <v>88</v>
      </c>
      <c r="BP14" s="23" t="s">
        <v>135</v>
      </c>
      <c r="BQ14" s="23" t="s">
        <v>86</v>
      </c>
      <c r="BR14" s="23" t="s">
        <v>211</v>
      </c>
      <c r="BS14" s="23" t="s">
        <v>212</v>
      </c>
      <c r="BT14" s="23" t="s">
        <v>84</v>
      </c>
      <c r="BU14" s="23" t="s">
        <v>188</v>
      </c>
      <c r="BV14" s="23" t="s">
        <v>89</v>
      </c>
      <c r="BW14" s="23" t="s">
        <v>25</v>
      </c>
      <c r="BX14" s="23" t="s">
        <v>31</v>
      </c>
      <c r="BY14" s="23" t="s">
        <v>190</v>
      </c>
      <c r="BZ14" s="23" t="s">
        <v>103</v>
      </c>
      <c r="CA14" s="23" t="s">
        <v>104</v>
      </c>
      <c r="CB14" s="23" t="s">
        <v>105</v>
      </c>
      <c r="CC14" s="23" t="s">
        <v>106</v>
      </c>
      <c r="CD14" s="23" t="s">
        <v>107</v>
      </c>
      <c r="CE14" s="23" t="s">
        <v>108</v>
      </c>
      <c r="CF14" s="23" t="s">
        <v>109</v>
      </c>
      <c r="CG14" s="23" t="s">
        <v>194</v>
      </c>
      <c r="CH14" s="23" t="s">
        <v>110</v>
      </c>
      <c r="CI14" s="23" t="s">
        <v>30</v>
      </c>
      <c r="CJ14" s="23" t="s">
        <v>31</v>
      </c>
      <c r="CK14" s="23" t="s">
        <v>32</v>
      </c>
      <c r="CL14" s="23" t="s">
        <v>28</v>
      </c>
      <c r="CM14" s="23" t="s">
        <v>35</v>
      </c>
      <c r="CN14" s="23" t="s">
        <v>112</v>
      </c>
      <c r="CO14" s="23" t="s">
        <v>68</v>
      </c>
      <c r="CP14" s="23" t="s">
        <v>114</v>
      </c>
      <c r="CQ14" s="23" t="s">
        <v>70</v>
      </c>
      <c r="CR14" s="23" t="s">
        <v>115</v>
      </c>
      <c r="CS14" s="23" t="s">
        <v>116</v>
      </c>
      <c r="CT14" s="23" t="s">
        <v>117</v>
      </c>
      <c r="CU14" s="23" t="s">
        <v>119</v>
      </c>
      <c r="CV14" s="23" t="s">
        <v>116</v>
      </c>
      <c r="CW14" s="23" t="s">
        <v>76</v>
      </c>
      <c r="CX14" s="23" t="s">
        <v>120</v>
      </c>
      <c r="CY14" s="23" t="s">
        <v>121</v>
      </c>
      <c r="CZ14" s="23" t="s">
        <v>122</v>
      </c>
      <c r="DA14" s="23" t="s">
        <v>199</v>
      </c>
      <c r="DB14" s="23" t="s">
        <v>200</v>
      </c>
      <c r="DC14" s="23" t="s">
        <v>201</v>
      </c>
      <c r="DD14" s="23" t="s">
        <v>30</v>
      </c>
      <c r="DE14" s="23" t="s">
        <v>31</v>
      </c>
      <c r="DF14" s="23" t="s">
        <v>203</v>
      </c>
      <c r="DG14" s="23" t="s">
        <v>130</v>
      </c>
      <c r="DH14" s="23" t="s">
        <v>205</v>
      </c>
      <c r="DI14" s="23" t="s">
        <v>131</v>
      </c>
      <c r="DJ14" s="23" t="s">
        <v>207</v>
      </c>
      <c r="DK14" s="23" t="s">
        <v>132</v>
      </c>
      <c r="DL14" s="23" t="s">
        <v>133</v>
      </c>
      <c r="DM14" s="23" t="s">
        <v>134</v>
      </c>
      <c r="DN14" s="23" t="s">
        <v>209</v>
      </c>
      <c r="DO14" s="23" t="s">
        <v>210</v>
      </c>
    </row>
    <row r="15" spans="1:250" ht="18" customHeight="1" thickBot="1">
      <c r="A15" s="1">
        <v>1</v>
      </c>
      <c r="B15" s="46" t="s">
        <v>231</v>
      </c>
      <c r="C15" s="58"/>
      <c r="D15" s="3">
        <v>1</v>
      </c>
      <c r="E15" s="3"/>
      <c r="F15" s="3"/>
      <c r="G15" s="3">
        <v>1</v>
      </c>
      <c r="H15" s="3"/>
      <c r="I15" s="3">
        <v>1</v>
      </c>
      <c r="J15" s="3"/>
      <c r="K15" s="3"/>
      <c r="L15" s="3"/>
      <c r="M15" s="3">
        <v>1</v>
      </c>
      <c r="N15" s="3"/>
      <c r="O15" s="3"/>
      <c r="P15" s="3"/>
      <c r="Q15" s="3">
        <v>1</v>
      </c>
      <c r="R15" s="3">
        <v>1</v>
      </c>
      <c r="S15" s="3"/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/>
      <c r="DL15" s="3">
        <v>1</v>
      </c>
      <c r="DM15" s="3"/>
      <c r="DN15" s="3">
        <v>1</v>
      </c>
      <c r="DO15" s="3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</row>
    <row r="16" spans="1:250" ht="18" customHeight="1" thickBot="1">
      <c r="A16" s="1">
        <v>2</v>
      </c>
      <c r="B16" s="46" t="s">
        <v>232</v>
      </c>
      <c r="C16" s="59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>
        <v>1</v>
      </c>
      <c r="Q16" s="3"/>
      <c r="R16" s="3"/>
      <c r="S16" s="3">
        <v>1</v>
      </c>
      <c r="T16" s="3"/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>
        <v>1</v>
      </c>
      <c r="AL16" s="3"/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/>
      <c r="BM16" s="3">
        <v>1</v>
      </c>
      <c r="BN16" s="3"/>
      <c r="BO16" s="3">
        <v>1</v>
      </c>
      <c r="BP16" s="3"/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>
        <v>1</v>
      </c>
      <c r="CQ16" s="3"/>
      <c r="CR16" s="3"/>
      <c r="CS16" s="3">
        <v>1</v>
      </c>
      <c r="CT16" s="3"/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>
        <v>1</v>
      </c>
      <c r="DO16" s="3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</row>
    <row r="17" spans="1:250" ht="18" customHeight="1" thickBot="1">
      <c r="A17" s="1">
        <v>3</v>
      </c>
      <c r="B17" s="47" t="s">
        <v>233</v>
      </c>
      <c r="C17" s="58"/>
      <c r="D17" s="3">
        <v>1</v>
      </c>
      <c r="E17" s="3"/>
      <c r="F17" s="3"/>
      <c r="G17" s="3">
        <v>1</v>
      </c>
      <c r="H17" s="3"/>
      <c r="I17" s="3">
        <v>1</v>
      </c>
      <c r="J17" s="3"/>
      <c r="K17" s="3"/>
      <c r="L17" s="3"/>
      <c r="M17" s="3">
        <v>1</v>
      </c>
      <c r="N17" s="3"/>
      <c r="O17" s="3"/>
      <c r="P17" s="3"/>
      <c r="Q17" s="3">
        <v>1</v>
      </c>
      <c r="R17" s="3">
        <v>1</v>
      </c>
      <c r="S17" s="3"/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/>
      <c r="DL17" s="3">
        <v>1</v>
      </c>
      <c r="DM17" s="3"/>
      <c r="DN17" s="3">
        <v>1</v>
      </c>
      <c r="DO17" s="3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</row>
    <row r="18" spans="1:250" ht="18" customHeight="1" thickBot="1">
      <c r="A18" s="1">
        <v>4</v>
      </c>
      <c r="B18" s="46" t="s">
        <v>234</v>
      </c>
      <c r="C18" s="58"/>
      <c r="D18" s="3">
        <v>1</v>
      </c>
      <c r="E18" s="3"/>
      <c r="F18" s="3">
        <v>1</v>
      </c>
      <c r="G18" s="3"/>
      <c r="H18" s="3"/>
      <c r="I18" s="3"/>
      <c r="J18" s="3">
        <v>1</v>
      </c>
      <c r="K18" s="3"/>
      <c r="L18" s="3">
        <v>1</v>
      </c>
      <c r="M18" s="3"/>
      <c r="N18" s="3"/>
      <c r="O18" s="3"/>
      <c r="P18" s="3">
        <v>1</v>
      </c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/>
      <c r="BL18" s="3">
        <v>1</v>
      </c>
      <c r="BM18" s="3"/>
      <c r="BN18" s="3">
        <v>1</v>
      </c>
      <c r="BO18" s="3"/>
      <c r="BP18" s="3"/>
      <c r="BQ18" s="3">
        <v>1</v>
      </c>
      <c r="BR18" s="3"/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>
        <v>1</v>
      </c>
      <c r="CJ18" s="3"/>
      <c r="CK18" s="3"/>
      <c r="CL18" s="3"/>
      <c r="CM18" s="3">
        <v>1</v>
      </c>
      <c r="CN18" s="3"/>
      <c r="CO18" s="3">
        <v>1</v>
      </c>
      <c r="CP18" s="3"/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/>
      <c r="DN18" s="3">
        <v>1</v>
      </c>
      <c r="DO18" s="3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</row>
    <row r="19" spans="1:250" ht="18" customHeight="1" thickBot="1">
      <c r="A19" s="1">
        <v>5</v>
      </c>
      <c r="B19" s="46" t="s">
        <v>235</v>
      </c>
      <c r="C19" s="58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</row>
    <row r="20" spans="1:250" ht="18" customHeight="1" thickBot="1">
      <c r="A20" s="1">
        <v>6</v>
      </c>
      <c r="B20" s="46" t="s">
        <v>236</v>
      </c>
      <c r="C20" s="58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/>
      <c r="M20" s="3">
        <v>1</v>
      </c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</row>
    <row r="21" spans="1:250" ht="18" customHeight="1" thickBot="1">
      <c r="A21" s="1">
        <v>7</v>
      </c>
      <c r="B21" s="46" t="s">
        <v>237</v>
      </c>
      <c r="C21" s="58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>
        <v>1</v>
      </c>
      <c r="M21" s="3"/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>
        <v>1</v>
      </c>
      <c r="DH21" s="3"/>
      <c r="DI21" s="3"/>
      <c r="DJ21" s="3"/>
      <c r="DK21" s="3"/>
      <c r="DL21" s="3">
        <v>1</v>
      </c>
      <c r="DM21" s="3">
        <v>1</v>
      </c>
      <c r="DN21" s="3"/>
      <c r="DO21" s="3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</row>
    <row r="22" spans="1:250" ht="18" customHeight="1" thickBot="1">
      <c r="A22" s="25">
        <v>8</v>
      </c>
      <c r="B22" s="46" t="s">
        <v>238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</row>
    <row r="23" spans="1:250" ht="18" customHeight="1" thickBot="1">
      <c r="A23" s="25">
        <v>9</v>
      </c>
      <c r="B23" s="46" t="s">
        <v>239</v>
      </c>
      <c r="C23" s="60"/>
      <c r="D23" s="61"/>
      <c r="E23" s="61">
        <v>1</v>
      </c>
      <c r="F23" s="61"/>
      <c r="G23" s="61"/>
      <c r="H23" s="61">
        <v>1</v>
      </c>
      <c r="I23" s="61"/>
      <c r="J23" s="61"/>
      <c r="K23" s="61">
        <v>1</v>
      </c>
      <c r="L23" s="61"/>
      <c r="M23" s="61"/>
      <c r="N23" s="61">
        <v>1</v>
      </c>
      <c r="O23" s="61"/>
      <c r="P23" s="61">
        <v>1</v>
      </c>
      <c r="Q23" s="61"/>
      <c r="R23" s="61"/>
      <c r="S23" s="61">
        <v>1</v>
      </c>
      <c r="T23" s="61"/>
      <c r="U23" s="61"/>
      <c r="V23" s="61"/>
      <c r="W23" s="61">
        <v>1</v>
      </c>
      <c r="X23" s="61"/>
      <c r="Y23" s="61"/>
      <c r="Z23" s="61">
        <v>1</v>
      </c>
      <c r="AA23" s="61"/>
      <c r="AB23" s="61"/>
      <c r="AC23" s="61">
        <v>1</v>
      </c>
      <c r="AD23" s="61"/>
      <c r="AE23" s="61"/>
      <c r="AF23" s="61">
        <v>1</v>
      </c>
      <c r="AG23" s="61"/>
      <c r="AH23" s="61"/>
      <c r="AI23" s="61">
        <v>1</v>
      </c>
      <c r="AJ23" s="61"/>
      <c r="AK23" s="61">
        <v>1</v>
      </c>
      <c r="AL23" s="61"/>
      <c r="AM23" s="61"/>
      <c r="AN23" s="61"/>
      <c r="AO23" s="61">
        <v>1</v>
      </c>
      <c r="AP23" s="61"/>
      <c r="AQ23" s="61"/>
      <c r="AR23" s="61">
        <v>1</v>
      </c>
      <c r="AS23" s="61"/>
      <c r="AT23" s="61"/>
      <c r="AU23" s="61">
        <v>1</v>
      </c>
      <c r="AV23" s="61"/>
      <c r="AW23" s="61"/>
      <c r="AX23" s="61">
        <v>1</v>
      </c>
      <c r="AY23" s="61"/>
      <c r="AZ23" s="61">
        <v>1</v>
      </c>
      <c r="BA23" s="61"/>
      <c r="BB23" s="61"/>
      <c r="BC23" s="61">
        <v>1</v>
      </c>
      <c r="BD23" s="61"/>
      <c r="BE23" s="61"/>
      <c r="BF23" s="61">
        <v>1</v>
      </c>
      <c r="BG23" s="61"/>
      <c r="BH23" s="61"/>
      <c r="BI23" s="61">
        <v>1</v>
      </c>
      <c r="BJ23" s="61"/>
      <c r="BK23" s="61"/>
      <c r="BL23" s="61"/>
      <c r="BM23" s="61">
        <v>1</v>
      </c>
      <c r="BN23" s="61"/>
      <c r="BO23" s="61">
        <v>1</v>
      </c>
      <c r="BP23" s="61"/>
      <c r="BQ23" s="61"/>
      <c r="BR23" s="61"/>
      <c r="BS23" s="61">
        <v>1</v>
      </c>
      <c r="BT23" s="61"/>
      <c r="BU23" s="61"/>
      <c r="BV23" s="61">
        <v>1</v>
      </c>
      <c r="BW23" s="61"/>
      <c r="BX23" s="61"/>
      <c r="BY23" s="61">
        <v>1</v>
      </c>
      <c r="BZ23" s="61"/>
      <c r="CA23" s="61"/>
      <c r="CB23" s="61">
        <v>1</v>
      </c>
      <c r="CC23" s="61"/>
      <c r="CD23" s="61"/>
      <c r="CE23" s="61">
        <v>1</v>
      </c>
      <c r="CF23" s="61"/>
      <c r="CG23" s="61"/>
      <c r="CH23" s="61">
        <v>1</v>
      </c>
      <c r="CI23" s="61"/>
      <c r="CJ23" s="61"/>
      <c r="CK23" s="61">
        <v>1</v>
      </c>
      <c r="CL23" s="61"/>
      <c r="CM23" s="61"/>
      <c r="CN23" s="61">
        <v>1</v>
      </c>
      <c r="CO23" s="61"/>
      <c r="CP23" s="61">
        <v>1</v>
      </c>
      <c r="CQ23" s="61"/>
      <c r="CR23" s="61"/>
      <c r="CS23" s="61">
        <v>1</v>
      </c>
      <c r="CT23" s="61"/>
      <c r="CU23" s="61"/>
      <c r="CV23" s="61"/>
      <c r="CW23" s="61">
        <v>1</v>
      </c>
      <c r="CX23" s="61"/>
      <c r="CY23" s="61"/>
      <c r="CZ23" s="61">
        <v>1</v>
      </c>
      <c r="DA23" s="61"/>
      <c r="DB23" s="61"/>
      <c r="DC23" s="61">
        <v>1</v>
      </c>
      <c r="DD23" s="61"/>
      <c r="DE23" s="61"/>
      <c r="DF23" s="61">
        <v>1</v>
      </c>
      <c r="DG23" s="61"/>
      <c r="DH23" s="61"/>
      <c r="DI23" s="61">
        <v>1</v>
      </c>
      <c r="DJ23" s="61"/>
      <c r="DK23" s="61"/>
      <c r="DL23" s="61">
        <v>1</v>
      </c>
      <c r="DM23" s="61"/>
      <c r="DN23" s="61">
        <v>1</v>
      </c>
      <c r="DO23" s="61"/>
    </row>
    <row r="24" spans="1:250" ht="18" customHeight="1" thickBot="1">
      <c r="A24" s="25">
        <v>10</v>
      </c>
      <c r="B24" s="46" t="s">
        <v>240</v>
      </c>
      <c r="C24" s="61"/>
      <c r="D24" s="61">
        <v>1</v>
      </c>
      <c r="E24" s="61"/>
      <c r="F24" s="61"/>
      <c r="G24" s="61">
        <v>1</v>
      </c>
      <c r="H24" s="61"/>
      <c r="I24" s="61"/>
      <c r="J24" s="61">
        <v>1</v>
      </c>
      <c r="K24" s="61"/>
      <c r="L24" s="61"/>
      <c r="M24" s="61">
        <v>1</v>
      </c>
      <c r="N24" s="61"/>
      <c r="O24" s="61"/>
      <c r="P24" s="61">
        <v>1</v>
      </c>
      <c r="Q24" s="61"/>
      <c r="R24" s="61"/>
      <c r="S24" s="61">
        <v>1</v>
      </c>
      <c r="T24" s="61"/>
      <c r="U24" s="61"/>
      <c r="V24" s="61">
        <v>1</v>
      </c>
      <c r="W24" s="61"/>
      <c r="X24" s="61"/>
      <c r="Y24" s="61">
        <v>1</v>
      </c>
      <c r="Z24" s="61"/>
      <c r="AA24" s="61"/>
      <c r="AB24" s="61">
        <v>1</v>
      </c>
      <c r="AC24" s="61"/>
      <c r="AD24" s="61"/>
      <c r="AE24" s="61">
        <v>1</v>
      </c>
      <c r="AF24" s="61"/>
      <c r="AG24" s="61"/>
      <c r="AH24" s="61">
        <v>1</v>
      </c>
      <c r="AI24" s="61"/>
      <c r="AJ24" s="61"/>
      <c r="AK24" s="61">
        <v>1</v>
      </c>
      <c r="AL24" s="61"/>
      <c r="AM24" s="61"/>
      <c r="AN24" s="61">
        <v>1</v>
      </c>
      <c r="AO24" s="61"/>
      <c r="AP24" s="61"/>
      <c r="AQ24" s="61">
        <v>1</v>
      </c>
      <c r="AR24" s="61"/>
      <c r="AS24" s="61"/>
      <c r="AT24" s="61">
        <v>1</v>
      </c>
      <c r="AU24" s="61"/>
      <c r="AV24" s="61">
        <v>1</v>
      </c>
      <c r="AW24" s="61"/>
      <c r="AX24" s="61"/>
      <c r="AY24" s="61"/>
      <c r="AZ24" s="61">
        <v>1</v>
      </c>
      <c r="BA24" s="61"/>
      <c r="BB24" s="61"/>
      <c r="BC24" s="61">
        <v>1</v>
      </c>
      <c r="BD24" s="61"/>
      <c r="BE24" s="61"/>
      <c r="BF24" s="61">
        <v>1</v>
      </c>
      <c r="BG24" s="61"/>
      <c r="BH24" s="61"/>
      <c r="BI24" s="61">
        <v>1</v>
      </c>
      <c r="BJ24" s="61"/>
      <c r="BK24" s="61"/>
      <c r="BL24" s="61">
        <v>1</v>
      </c>
      <c r="BM24" s="61"/>
      <c r="BN24" s="61"/>
      <c r="BO24" s="61">
        <v>1</v>
      </c>
      <c r="BP24" s="61"/>
      <c r="BQ24" s="61"/>
      <c r="BR24" s="61">
        <v>1</v>
      </c>
      <c r="BS24" s="61"/>
      <c r="BT24" s="61"/>
      <c r="BU24" s="61">
        <v>1</v>
      </c>
      <c r="BV24" s="61"/>
      <c r="BW24" s="61"/>
      <c r="BX24" s="61">
        <v>1</v>
      </c>
      <c r="BY24" s="61"/>
      <c r="BZ24" s="61"/>
      <c r="CA24" s="61">
        <v>1</v>
      </c>
      <c r="CB24" s="61"/>
      <c r="CC24" s="61"/>
      <c r="CD24" s="61">
        <v>1</v>
      </c>
      <c r="CE24" s="61"/>
      <c r="CF24" s="61"/>
      <c r="CG24" s="61">
        <v>1</v>
      </c>
      <c r="CH24" s="61"/>
      <c r="CI24" s="61"/>
      <c r="CJ24" s="61">
        <v>1</v>
      </c>
      <c r="CK24" s="61"/>
      <c r="CL24" s="61"/>
      <c r="CM24" s="61">
        <v>1</v>
      </c>
      <c r="CN24" s="61"/>
      <c r="CO24" s="61"/>
      <c r="CP24" s="61">
        <v>1</v>
      </c>
      <c r="CQ24" s="61"/>
      <c r="CR24" s="61"/>
      <c r="CS24" s="61"/>
      <c r="CT24" s="61">
        <v>1</v>
      </c>
      <c r="CU24" s="61"/>
      <c r="CV24" s="61">
        <v>1</v>
      </c>
      <c r="CW24" s="61"/>
      <c r="CX24" s="61"/>
      <c r="CY24" s="61"/>
      <c r="CZ24" s="61">
        <v>1</v>
      </c>
      <c r="DA24" s="61"/>
      <c r="DB24" s="61">
        <v>1</v>
      </c>
      <c r="DC24" s="61"/>
      <c r="DD24" s="61"/>
      <c r="DE24" s="61">
        <v>1</v>
      </c>
      <c r="DF24" s="61"/>
      <c r="DG24" s="61"/>
      <c r="DH24" s="61">
        <v>1</v>
      </c>
      <c r="DI24" s="61"/>
      <c r="DJ24" s="61"/>
      <c r="DK24" s="61"/>
      <c r="DL24" s="61">
        <v>1</v>
      </c>
      <c r="DM24" s="61"/>
      <c r="DN24" s="61">
        <v>1</v>
      </c>
      <c r="DO24" s="61"/>
    </row>
    <row r="25" spans="1:250" ht="18" customHeight="1" thickBot="1">
      <c r="A25" s="25">
        <v>11</v>
      </c>
      <c r="B25" s="46" t="s">
        <v>241</v>
      </c>
      <c r="C25" s="60"/>
      <c r="D25" s="61"/>
      <c r="E25" s="61">
        <v>1</v>
      </c>
      <c r="F25" s="61"/>
      <c r="G25" s="61"/>
      <c r="H25" s="61">
        <v>1</v>
      </c>
      <c r="I25" s="61"/>
      <c r="J25" s="61"/>
      <c r="K25" s="61">
        <v>1</v>
      </c>
      <c r="L25" s="61"/>
      <c r="M25" s="61"/>
      <c r="N25" s="61">
        <v>1</v>
      </c>
      <c r="O25" s="61"/>
      <c r="P25" s="61">
        <v>1</v>
      </c>
      <c r="Q25" s="61"/>
      <c r="R25" s="61"/>
      <c r="S25" s="61">
        <v>1</v>
      </c>
      <c r="T25" s="61"/>
      <c r="U25" s="61"/>
      <c r="V25" s="61"/>
      <c r="W25" s="61">
        <v>1</v>
      </c>
      <c r="X25" s="61"/>
      <c r="Y25" s="61"/>
      <c r="Z25" s="61">
        <v>1</v>
      </c>
      <c r="AA25" s="61"/>
      <c r="AB25" s="61"/>
      <c r="AC25" s="61">
        <v>1</v>
      </c>
      <c r="AD25" s="61"/>
      <c r="AE25" s="61"/>
      <c r="AF25" s="61">
        <v>1</v>
      </c>
      <c r="AG25" s="61"/>
      <c r="AH25" s="61"/>
      <c r="AI25" s="61">
        <v>1</v>
      </c>
      <c r="AJ25" s="61"/>
      <c r="AK25" s="61">
        <v>1</v>
      </c>
      <c r="AL25" s="61"/>
      <c r="AM25" s="61"/>
      <c r="AN25" s="61"/>
      <c r="AO25" s="61">
        <v>1</v>
      </c>
      <c r="AP25" s="61"/>
      <c r="AQ25" s="61"/>
      <c r="AR25" s="61">
        <v>1</v>
      </c>
      <c r="AS25" s="61"/>
      <c r="AT25" s="61"/>
      <c r="AU25" s="61">
        <v>1</v>
      </c>
      <c r="AV25" s="61"/>
      <c r="AW25" s="61"/>
      <c r="AX25" s="61">
        <v>1</v>
      </c>
      <c r="AY25" s="61"/>
      <c r="AZ25" s="61">
        <v>1</v>
      </c>
      <c r="BA25" s="61"/>
      <c r="BB25" s="61"/>
      <c r="BC25" s="61">
        <v>1</v>
      </c>
      <c r="BD25" s="61"/>
      <c r="BE25" s="61"/>
      <c r="BF25" s="61">
        <v>1</v>
      </c>
      <c r="BG25" s="61"/>
      <c r="BH25" s="61"/>
      <c r="BI25" s="61">
        <v>1</v>
      </c>
      <c r="BJ25" s="61"/>
      <c r="BK25" s="61"/>
      <c r="BL25" s="61">
        <v>1</v>
      </c>
      <c r="BM25" s="61"/>
      <c r="BN25" s="61"/>
      <c r="BO25" s="61">
        <v>1</v>
      </c>
      <c r="BP25" s="61"/>
      <c r="BQ25" s="61"/>
      <c r="BR25" s="61">
        <v>1</v>
      </c>
      <c r="BS25" s="61"/>
      <c r="BT25" s="61"/>
      <c r="BU25" s="61"/>
      <c r="BV25" s="61">
        <v>1</v>
      </c>
      <c r="BW25" s="61"/>
      <c r="BX25" s="61"/>
      <c r="BY25" s="61">
        <v>1</v>
      </c>
      <c r="BZ25" s="61"/>
      <c r="CA25" s="61"/>
      <c r="CB25" s="61">
        <v>1</v>
      </c>
      <c r="CC25" s="61"/>
      <c r="CD25" s="61"/>
      <c r="CE25" s="61">
        <v>1</v>
      </c>
      <c r="CF25" s="61"/>
      <c r="CG25" s="61"/>
      <c r="CH25" s="61">
        <v>1</v>
      </c>
      <c r="CI25" s="61"/>
      <c r="CJ25" s="61"/>
      <c r="CK25" s="61">
        <v>1</v>
      </c>
      <c r="CL25" s="61"/>
      <c r="CM25" s="61"/>
      <c r="CN25" s="61">
        <v>1</v>
      </c>
      <c r="CO25" s="61"/>
      <c r="CP25" s="61">
        <v>1</v>
      </c>
      <c r="CQ25" s="61"/>
      <c r="CR25" s="61"/>
      <c r="CS25" s="61">
        <v>1</v>
      </c>
      <c r="CT25" s="61"/>
      <c r="CU25" s="61"/>
      <c r="CV25" s="61"/>
      <c r="CW25" s="61">
        <v>1</v>
      </c>
      <c r="CX25" s="61"/>
      <c r="CY25" s="61"/>
      <c r="CZ25" s="61">
        <v>1</v>
      </c>
      <c r="DA25" s="61"/>
      <c r="DB25" s="61"/>
      <c r="DC25" s="61">
        <v>1</v>
      </c>
      <c r="DD25" s="61"/>
      <c r="DE25" s="61"/>
      <c r="DF25" s="61">
        <v>1</v>
      </c>
      <c r="DG25" s="61"/>
      <c r="DH25" s="61"/>
      <c r="DI25" s="61">
        <v>1</v>
      </c>
      <c r="DJ25" s="61"/>
      <c r="DK25" s="61"/>
      <c r="DL25" s="61">
        <v>1</v>
      </c>
      <c r="DM25" s="61"/>
      <c r="DN25" s="61">
        <v>1</v>
      </c>
      <c r="DO25" s="61"/>
    </row>
    <row r="26" spans="1:250" ht="18" customHeight="1" thickBot="1">
      <c r="A26" s="25">
        <v>12</v>
      </c>
      <c r="B26" s="46" t="s">
        <v>242</v>
      </c>
      <c r="C26" s="60"/>
      <c r="D26" s="61"/>
      <c r="E26" s="61">
        <v>1</v>
      </c>
      <c r="F26" s="61"/>
      <c r="G26" s="61"/>
      <c r="H26" s="61">
        <v>1</v>
      </c>
      <c r="I26" s="61"/>
      <c r="J26" s="61"/>
      <c r="K26" s="61">
        <v>1</v>
      </c>
      <c r="L26" s="61"/>
      <c r="M26" s="61"/>
      <c r="N26" s="61">
        <v>1</v>
      </c>
      <c r="O26" s="61"/>
      <c r="P26" s="61">
        <v>1</v>
      </c>
      <c r="Q26" s="61"/>
      <c r="R26" s="61"/>
      <c r="S26" s="61">
        <v>1</v>
      </c>
      <c r="T26" s="61"/>
      <c r="U26" s="61"/>
      <c r="V26" s="61"/>
      <c r="W26" s="61">
        <v>1</v>
      </c>
      <c r="X26" s="61"/>
      <c r="Y26" s="61"/>
      <c r="Z26" s="61">
        <v>1</v>
      </c>
      <c r="AA26" s="61"/>
      <c r="AB26" s="61"/>
      <c r="AC26" s="61">
        <v>1</v>
      </c>
      <c r="AD26" s="61"/>
      <c r="AE26" s="61"/>
      <c r="AF26" s="61">
        <v>1</v>
      </c>
      <c r="AG26" s="61"/>
      <c r="AH26" s="61"/>
      <c r="AI26" s="61">
        <v>1</v>
      </c>
      <c r="AJ26" s="61"/>
      <c r="AK26" s="61">
        <v>1</v>
      </c>
      <c r="AL26" s="61"/>
      <c r="AM26" s="61"/>
      <c r="AN26" s="61">
        <v>1</v>
      </c>
      <c r="AO26" s="61"/>
      <c r="AP26" s="61"/>
      <c r="AQ26" s="61">
        <v>1</v>
      </c>
      <c r="AR26" s="61"/>
      <c r="AS26" s="61"/>
      <c r="AT26" s="61">
        <v>1</v>
      </c>
      <c r="AU26" s="61"/>
      <c r="AV26" s="61"/>
      <c r="AW26" s="61"/>
      <c r="AX26" s="61">
        <v>1</v>
      </c>
      <c r="AY26" s="61"/>
      <c r="AZ26" s="61">
        <v>1</v>
      </c>
      <c r="BA26" s="61"/>
      <c r="BB26" s="61"/>
      <c r="BC26" s="61">
        <v>1</v>
      </c>
      <c r="BD26" s="61"/>
      <c r="BE26" s="61"/>
      <c r="BF26" s="61">
        <v>1</v>
      </c>
      <c r="BG26" s="61"/>
      <c r="BH26" s="61"/>
      <c r="BI26" s="61">
        <v>1</v>
      </c>
      <c r="BJ26" s="61"/>
      <c r="BK26" s="61"/>
      <c r="BL26" s="61"/>
      <c r="BM26" s="61">
        <v>1</v>
      </c>
      <c r="BN26" s="61"/>
      <c r="BO26" s="61">
        <v>1</v>
      </c>
      <c r="BP26" s="61"/>
      <c r="BQ26" s="61"/>
      <c r="BR26" s="61">
        <v>1</v>
      </c>
      <c r="BS26" s="61"/>
      <c r="BT26" s="61"/>
      <c r="BU26" s="61"/>
      <c r="BV26" s="61">
        <v>1</v>
      </c>
      <c r="BW26" s="61"/>
      <c r="BX26" s="61"/>
      <c r="BY26" s="61">
        <v>1</v>
      </c>
      <c r="BZ26" s="61"/>
      <c r="CA26" s="61"/>
      <c r="CB26" s="61">
        <v>1</v>
      </c>
      <c r="CC26" s="61"/>
      <c r="CD26" s="61"/>
      <c r="CE26" s="61">
        <v>1</v>
      </c>
      <c r="CF26" s="61"/>
      <c r="CG26" s="61"/>
      <c r="CH26" s="61">
        <v>1</v>
      </c>
      <c r="CI26" s="61"/>
      <c r="CJ26" s="61"/>
      <c r="CK26" s="61">
        <v>1</v>
      </c>
      <c r="CL26" s="61"/>
      <c r="CM26" s="61"/>
      <c r="CN26" s="61">
        <v>1</v>
      </c>
      <c r="CO26" s="61"/>
      <c r="CP26" s="61">
        <v>1</v>
      </c>
      <c r="CQ26" s="61"/>
      <c r="CR26" s="61"/>
      <c r="CS26" s="61">
        <v>1</v>
      </c>
      <c r="CT26" s="61"/>
      <c r="CU26" s="61"/>
      <c r="CV26" s="61"/>
      <c r="CW26" s="61">
        <v>1</v>
      </c>
      <c r="CX26" s="61"/>
      <c r="CY26" s="61"/>
      <c r="CZ26" s="61">
        <v>1</v>
      </c>
      <c r="DA26" s="61"/>
      <c r="DB26" s="61"/>
      <c r="DC26" s="61">
        <v>1</v>
      </c>
      <c r="DD26" s="61"/>
      <c r="DE26" s="61"/>
      <c r="DF26" s="61">
        <v>1</v>
      </c>
      <c r="DG26" s="61"/>
      <c r="DH26" s="61"/>
      <c r="DI26" s="61">
        <v>1</v>
      </c>
      <c r="DJ26" s="61"/>
      <c r="DK26" s="61"/>
      <c r="DL26" s="61">
        <v>1</v>
      </c>
      <c r="DM26" s="61"/>
      <c r="DN26" s="61">
        <v>1</v>
      </c>
      <c r="DO26" s="61"/>
    </row>
    <row r="27" spans="1:250" ht="18" customHeight="1" thickBot="1">
      <c r="A27" s="25">
        <v>13</v>
      </c>
      <c r="B27" s="46" t="s">
        <v>243</v>
      </c>
      <c r="C27" s="60"/>
      <c r="D27" s="61"/>
      <c r="E27" s="61">
        <v>1</v>
      </c>
      <c r="F27" s="61"/>
      <c r="G27" s="61"/>
      <c r="H27" s="61">
        <v>1</v>
      </c>
      <c r="I27" s="61"/>
      <c r="J27" s="61"/>
      <c r="K27" s="61">
        <v>1</v>
      </c>
      <c r="L27" s="61"/>
      <c r="M27" s="61"/>
      <c r="N27" s="61">
        <v>1</v>
      </c>
      <c r="O27" s="61"/>
      <c r="P27" s="61">
        <v>1</v>
      </c>
      <c r="Q27" s="61"/>
      <c r="R27" s="61"/>
      <c r="S27" s="61">
        <v>1</v>
      </c>
      <c r="T27" s="61"/>
      <c r="U27" s="61"/>
      <c r="V27" s="61"/>
      <c r="W27" s="61">
        <v>1</v>
      </c>
      <c r="X27" s="61"/>
      <c r="Y27" s="61"/>
      <c r="Z27" s="61">
        <v>1</v>
      </c>
      <c r="AA27" s="61"/>
      <c r="AB27" s="61"/>
      <c r="AC27" s="61">
        <v>1</v>
      </c>
      <c r="AD27" s="61"/>
      <c r="AE27" s="61"/>
      <c r="AF27" s="61">
        <v>1</v>
      </c>
      <c r="AG27" s="61"/>
      <c r="AH27" s="61"/>
      <c r="AI27" s="61">
        <v>1</v>
      </c>
      <c r="AJ27" s="61"/>
      <c r="AK27" s="61">
        <v>1</v>
      </c>
      <c r="AL27" s="61"/>
      <c r="AM27" s="61"/>
      <c r="AN27" s="61"/>
      <c r="AO27" s="61">
        <v>1</v>
      </c>
      <c r="AP27" s="61"/>
      <c r="AQ27" s="61"/>
      <c r="AR27" s="61">
        <v>1</v>
      </c>
      <c r="AS27" s="61"/>
      <c r="AT27" s="61"/>
      <c r="AU27" s="61">
        <v>1</v>
      </c>
      <c r="AV27" s="61"/>
      <c r="AW27" s="61"/>
      <c r="AX27" s="61">
        <v>1</v>
      </c>
      <c r="AY27" s="61"/>
      <c r="AZ27" s="61">
        <v>1</v>
      </c>
      <c r="BA27" s="61"/>
      <c r="BB27" s="61"/>
      <c r="BC27" s="61">
        <v>1</v>
      </c>
      <c r="BD27" s="61"/>
      <c r="BE27" s="61"/>
      <c r="BF27" s="61">
        <v>1</v>
      </c>
      <c r="BG27" s="61"/>
      <c r="BH27" s="61"/>
      <c r="BI27" s="61">
        <v>1</v>
      </c>
      <c r="BJ27" s="61"/>
      <c r="BK27" s="61"/>
      <c r="BL27" s="61"/>
      <c r="BM27" s="61">
        <v>1</v>
      </c>
      <c r="BN27" s="61"/>
      <c r="BO27" s="61">
        <v>1</v>
      </c>
      <c r="BP27" s="61"/>
      <c r="BQ27" s="61"/>
      <c r="BR27" s="61"/>
      <c r="BS27" s="61">
        <v>1</v>
      </c>
      <c r="BT27" s="61"/>
      <c r="BU27" s="61"/>
      <c r="BV27" s="61">
        <v>1</v>
      </c>
      <c r="BW27" s="61"/>
      <c r="BX27" s="61"/>
      <c r="BY27" s="61">
        <v>1</v>
      </c>
      <c r="BZ27" s="61"/>
      <c r="CA27" s="61"/>
      <c r="CB27" s="61">
        <v>1</v>
      </c>
      <c r="CC27" s="61"/>
      <c r="CD27" s="61"/>
      <c r="CE27" s="61">
        <v>1</v>
      </c>
      <c r="CF27" s="61"/>
      <c r="CG27" s="61"/>
      <c r="CH27" s="61">
        <v>1</v>
      </c>
      <c r="CI27" s="61"/>
      <c r="CJ27" s="61"/>
      <c r="CK27" s="61">
        <v>1</v>
      </c>
      <c r="CL27" s="61"/>
      <c r="CM27" s="61"/>
      <c r="CN27" s="61">
        <v>1</v>
      </c>
      <c r="CO27" s="61"/>
      <c r="CP27" s="61">
        <v>1</v>
      </c>
      <c r="CQ27" s="61"/>
      <c r="CR27" s="61"/>
      <c r="CS27" s="61">
        <v>1</v>
      </c>
      <c r="CT27" s="61"/>
      <c r="CU27" s="61"/>
      <c r="CV27" s="61"/>
      <c r="CW27" s="61">
        <v>1</v>
      </c>
      <c r="CX27" s="61"/>
      <c r="CY27" s="61"/>
      <c r="CZ27" s="61">
        <v>1</v>
      </c>
      <c r="DA27" s="61"/>
      <c r="DB27" s="61"/>
      <c r="DC27" s="61">
        <v>1</v>
      </c>
      <c r="DD27" s="61"/>
      <c r="DE27" s="61"/>
      <c r="DF27" s="61">
        <v>1</v>
      </c>
      <c r="DG27" s="61"/>
      <c r="DH27" s="61"/>
      <c r="DI27" s="61">
        <v>1</v>
      </c>
      <c r="DJ27" s="61"/>
      <c r="DK27" s="61"/>
      <c r="DL27" s="61">
        <v>1</v>
      </c>
      <c r="DM27" s="61"/>
      <c r="DN27" s="61">
        <v>1</v>
      </c>
      <c r="DO27" s="61"/>
    </row>
    <row r="28" spans="1:250" ht="18" customHeight="1">
      <c r="A28" s="25">
        <v>14</v>
      </c>
      <c r="B28" s="47" t="s">
        <v>244</v>
      </c>
      <c r="C28" s="62"/>
      <c r="D28" s="61">
        <v>1</v>
      </c>
      <c r="E28" s="61"/>
      <c r="F28" s="62">
        <v>1</v>
      </c>
      <c r="G28" s="61"/>
      <c r="H28" s="61"/>
      <c r="I28" s="62"/>
      <c r="J28" s="61">
        <v>1</v>
      </c>
      <c r="K28" s="61"/>
      <c r="L28" s="62"/>
      <c r="M28" s="61">
        <v>1</v>
      </c>
      <c r="N28" s="61"/>
      <c r="O28" s="61">
        <v>1</v>
      </c>
      <c r="P28" s="61"/>
      <c r="Q28" s="61"/>
      <c r="R28" s="61">
        <v>1</v>
      </c>
      <c r="S28" s="61"/>
      <c r="T28" s="61"/>
      <c r="U28" s="61">
        <v>1</v>
      </c>
      <c r="V28" s="61"/>
      <c r="W28" s="61"/>
      <c r="X28" s="61">
        <v>1</v>
      </c>
      <c r="Y28" s="61"/>
      <c r="Z28" s="61"/>
      <c r="AA28" s="61">
        <v>1</v>
      </c>
      <c r="AB28" s="61"/>
      <c r="AC28" s="61"/>
      <c r="AD28" s="61">
        <v>1</v>
      </c>
      <c r="AE28" s="61"/>
      <c r="AF28" s="61"/>
      <c r="AG28" s="61">
        <v>1</v>
      </c>
      <c r="AH28" s="61"/>
      <c r="AI28" s="61"/>
      <c r="AJ28" s="61">
        <v>1</v>
      </c>
      <c r="AK28" s="61"/>
      <c r="AL28" s="61"/>
      <c r="AM28" s="61">
        <v>1</v>
      </c>
      <c r="AN28" s="61"/>
      <c r="AO28" s="61"/>
      <c r="AP28" s="61">
        <v>1</v>
      </c>
      <c r="AQ28" s="61"/>
      <c r="AR28" s="61"/>
      <c r="AS28" s="61">
        <v>1</v>
      </c>
      <c r="AT28" s="61"/>
      <c r="AU28" s="61"/>
      <c r="AV28" s="61">
        <v>1</v>
      </c>
      <c r="AW28" s="61"/>
      <c r="AX28" s="61"/>
      <c r="AY28" s="61">
        <v>1</v>
      </c>
      <c r="AZ28" s="61"/>
      <c r="BA28" s="61"/>
      <c r="BB28" s="61">
        <v>1</v>
      </c>
      <c r="BC28" s="61"/>
      <c r="BD28" s="61"/>
      <c r="BE28" s="61">
        <v>1</v>
      </c>
      <c r="BF28" s="61"/>
      <c r="BG28" s="61"/>
      <c r="BH28" s="61">
        <v>1</v>
      </c>
      <c r="BI28" s="61"/>
      <c r="BJ28" s="61"/>
      <c r="BK28" s="61">
        <v>1</v>
      </c>
      <c r="BL28" s="61"/>
      <c r="BM28" s="61"/>
      <c r="BN28" s="61"/>
      <c r="BO28" s="61">
        <v>1</v>
      </c>
      <c r="BP28" s="61"/>
      <c r="BQ28" s="61">
        <v>1</v>
      </c>
      <c r="BR28" s="61"/>
      <c r="BS28" s="61"/>
      <c r="BT28" s="61">
        <v>1</v>
      </c>
      <c r="BU28" s="61"/>
      <c r="BV28" s="61"/>
      <c r="BW28" s="61">
        <v>1</v>
      </c>
      <c r="BX28" s="61"/>
      <c r="BY28" s="61"/>
      <c r="BZ28" s="61">
        <v>1</v>
      </c>
      <c r="CA28" s="61"/>
      <c r="CB28" s="61"/>
      <c r="CC28" s="61">
        <v>1</v>
      </c>
      <c r="CD28" s="61"/>
      <c r="CE28" s="61"/>
      <c r="CF28" s="61">
        <v>1</v>
      </c>
      <c r="CG28" s="61"/>
      <c r="CH28" s="61"/>
      <c r="CI28" s="61">
        <v>1</v>
      </c>
      <c r="CJ28" s="61"/>
      <c r="CK28" s="61"/>
      <c r="CL28" s="61">
        <v>1</v>
      </c>
      <c r="CM28" s="61"/>
      <c r="CN28" s="61"/>
      <c r="CO28" s="61">
        <v>1</v>
      </c>
      <c r="CP28" s="61"/>
      <c r="CQ28" s="61"/>
      <c r="CR28" s="61">
        <v>1</v>
      </c>
      <c r="CS28" s="61"/>
      <c r="CT28" s="61"/>
      <c r="CU28" s="61">
        <v>1</v>
      </c>
      <c r="CV28" s="61"/>
      <c r="CW28" s="61"/>
      <c r="CX28" s="61">
        <v>1</v>
      </c>
      <c r="CY28" s="61"/>
      <c r="CZ28" s="61"/>
      <c r="DA28" s="61">
        <v>1</v>
      </c>
      <c r="DB28" s="61"/>
      <c r="DC28" s="61"/>
      <c r="DD28" s="61">
        <v>1</v>
      </c>
      <c r="DE28" s="61"/>
      <c r="DF28" s="61"/>
      <c r="DG28" s="61">
        <v>1</v>
      </c>
      <c r="DH28" s="61"/>
      <c r="DI28" s="61"/>
      <c r="DJ28" s="61">
        <v>1</v>
      </c>
      <c r="DK28" s="61"/>
      <c r="DL28" s="61"/>
      <c r="DM28" s="61">
        <v>1</v>
      </c>
      <c r="DN28" s="61"/>
      <c r="DO28" s="61"/>
    </row>
    <row r="29" spans="1:250" ht="18" customHeight="1">
      <c r="A29" s="55">
        <v>15</v>
      </c>
      <c r="B29" s="57" t="s">
        <v>245</v>
      </c>
      <c r="C29" s="63"/>
      <c r="D29" s="63">
        <v>1</v>
      </c>
      <c r="E29" s="63"/>
      <c r="F29" s="63"/>
      <c r="G29" s="63">
        <v>1</v>
      </c>
      <c r="H29" s="63"/>
      <c r="I29" s="63">
        <v>1</v>
      </c>
      <c r="J29" s="63"/>
      <c r="K29" s="63"/>
      <c r="L29" s="63"/>
      <c r="M29" s="63">
        <v>1</v>
      </c>
      <c r="N29" s="63"/>
      <c r="O29" s="63">
        <v>1</v>
      </c>
      <c r="P29" s="63"/>
      <c r="Q29" s="63"/>
      <c r="R29" s="63"/>
      <c r="S29" s="63">
        <v>1</v>
      </c>
      <c r="T29" s="63"/>
      <c r="U29" s="63"/>
      <c r="V29" s="63"/>
      <c r="W29" s="63">
        <v>1</v>
      </c>
      <c r="X29" s="63"/>
      <c r="Y29" s="63"/>
      <c r="Z29" s="63">
        <v>1</v>
      </c>
      <c r="AA29" s="63"/>
      <c r="AB29" s="63"/>
      <c r="AC29" s="63">
        <v>1</v>
      </c>
      <c r="AD29" s="63"/>
      <c r="AE29" s="63">
        <v>1</v>
      </c>
      <c r="AF29" s="63"/>
      <c r="AG29" s="63"/>
      <c r="AH29" s="63"/>
      <c r="AI29" s="63">
        <v>1</v>
      </c>
      <c r="AJ29" s="63"/>
      <c r="AK29" s="63">
        <v>1</v>
      </c>
      <c r="AL29" s="63"/>
      <c r="AM29" s="63"/>
      <c r="AN29" s="63"/>
      <c r="AO29" s="63">
        <v>1</v>
      </c>
      <c r="AP29" s="63"/>
      <c r="AQ29" s="63"/>
      <c r="AR29" s="63">
        <v>1</v>
      </c>
      <c r="AS29" s="63"/>
      <c r="AT29" s="63"/>
      <c r="AU29" s="63">
        <v>1</v>
      </c>
      <c r="AV29" s="63"/>
      <c r="AW29" s="63"/>
      <c r="AX29" s="63">
        <v>1</v>
      </c>
      <c r="AY29" s="63"/>
      <c r="AZ29" s="63">
        <v>1</v>
      </c>
      <c r="BA29" s="63"/>
      <c r="BB29" s="63"/>
      <c r="BC29" s="63">
        <v>1</v>
      </c>
      <c r="BD29" s="63"/>
      <c r="BE29" s="63"/>
      <c r="BF29" s="63">
        <v>1</v>
      </c>
      <c r="BG29" s="63"/>
      <c r="BH29" s="63"/>
      <c r="BI29" s="63">
        <v>1</v>
      </c>
      <c r="BJ29" s="63"/>
      <c r="BK29" s="63">
        <v>1</v>
      </c>
      <c r="BL29" s="63"/>
      <c r="BM29" s="63"/>
      <c r="BN29" s="63">
        <v>1</v>
      </c>
      <c r="BO29" s="63"/>
      <c r="BP29" s="63"/>
      <c r="BQ29" s="63"/>
      <c r="BR29" s="63">
        <v>1</v>
      </c>
      <c r="BS29" s="63"/>
      <c r="BT29" s="63"/>
      <c r="BU29" s="63">
        <v>1</v>
      </c>
      <c r="BV29" s="63"/>
      <c r="BW29" s="63"/>
      <c r="BX29" s="63">
        <v>1</v>
      </c>
      <c r="BY29" s="63"/>
      <c r="BZ29" s="63"/>
      <c r="CA29" s="63">
        <v>1</v>
      </c>
      <c r="CB29" s="63"/>
      <c r="CC29" s="63"/>
      <c r="CD29" s="63">
        <v>1</v>
      </c>
      <c r="CE29" s="63"/>
      <c r="CF29" s="63"/>
      <c r="CG29" s="63">
        <v>1</v>
      </c>
      <c r="CH29" s="63"/>
      <c r="CI29" s="63"/>
      <c r="CJ29" s="63">
        <v>1</v>
      </c>
      <c r="CK29" s="63"/>
      <c r="CL29" s="63"/>
      <c r="CM29" s="63">
        <v>1</v>
      </c>
      <c r="CN29" s="63"/>
      <c r="CO29" s="63"/>
      <c r="CP29" s="63">
        <v>1</v>
      </c>
      <c r="CQ29" s="63"/>
      <c r="CR29" s="63"/>
      <c r="CS29" s="63">
        <v>1</v>
      </c>
      <c r="CT29" s="63"/>
      <c r="CU29" s="63"/>
      <c r="CV29" s="63">
        <v>1</v>
      </c>
      <c r="CW29" s="63"/>
      <c r="CX29" s="63"/>
      <c r="CY29" s="63">
        <v>1</v>
      </c>
      <c r="CZ29" s="63"/>
      <c r="DA29" s="63"/>
      <c r="DB29" s="63">
        <v>1</v>
      </c>
      <c r="DC29" s="63"/>
      <c r="DD29" s="63">
        <v>1</v>
      </c>
      <c r="DE29" s="63"/>
      <c r="DF29" s="63"/>
      <c r="DG29" s="63"/>
      <c r="DH29" s="63"/>
      <c r="DI29" s="63">
        <v>1</v>
      </c>
      <c r="DJ29" s="63"/>
      <c r="DK29" s="63"/>
      <c r="DL29" s="63">
        <v>1</v>
      </c>
      <c r="DM29" s="63"/>
      <c r="DN29" s="63"/>
      <c r="DO29" s="63">
        <v>1</v>
      </c>
    </row>
    <row r="30" spans="1:250" ht="18" customHeight="1">
      <c r="A30" s="55">
        <v>16</v>
      </c>
      <c r="B30" s="57" t="s">
        <v>246</v>
      </c>
      <c r="C30" s="61">
        <v>1</v>
      </c>
      <c r="D30" s="61"/>
      <c r="E30" s="61"/>
      <c r="F30" s="61"/>
      <c r="G30" s="61">
        <v>1</v>
      </c>
      <c r="H30" s="61"/>
      <c r="I30" s="61">
        <v>1</v>
      </c>
      <c r="J30" s="61"/>
      <c r="K30" s="61"/>
      <c r="L30" s="61"/>
      <c r="M30" s="61">
        <v>1</v>
      </c>
      <c r="N30" s="61"/>
      <c r="O30" s="61">
        <v>1</v>
      </c>
      <c r="P30" s="61"/>
      <c r="Q30" s="61"/>
      <c r="R30" s="61">
        <v>1</v>
      </c>
      <c r="S30" s="61"/>
      <c r="T30" s="61"/>
      <c r="U30" s="61"/>
      <c r="V30" s="61">
        <v>1</v>
      </c>
      <c r="W30" s="61"/>
      <c r="X30" s="61">
        <v>1</v>
      </c>
      <c r="Y30" s="61"/>
      <c r="Z30" s="61"/>
      <c r="AA30" s="61">
        <v>1</v>
      </c>
      <c r="AB30" s="61"/>
      <c r="AC30" s="61"/>
      <c r="AD30" s="61">
        <v>1</v>
      </c>
      <c r="AE30" s="61"/>
      <c r="AF30" s="61"/>
      <c r="AG30" s="61"/>
      <c r="AH30" s="61">
        <v>1</v>
      </c>
      <c r="AI30" s="61"/>
      <c r="AJ30" s="61">
        <v>1</v>
      </c>
      <c r="AK30" s="61"/>
      <c r="AL30" s="61"/>
      <c r="AM30" s="61"/>
      <c r="AN30" s="61">
        <v>1</v>
      </c>
      <c r="AO30" s="61"/>
      <c r="AP30" s="61"/>
      <c r="AQ30" s="61">
        <v>1</v>
      </c>
      <c r="AR30" s="61"/>
      <c r="AS30" s="61"/>
      <c r="AT30" s="61">
        <v>1</v>
      </c>
      <c r="AU30" s="61"/>
      <c r="AV30" s="61"/>
      <c r="AW30" s="61">
        <v>1</v>
      </c>
      <c r="AX30" s="61"/>
      <c r="AY30" s="61">
        <v>1</v>
      </c>
      <c r="AZ30" s="61"/>
      <c r="BA30" s="61"/>
      <c r="BB30" s="61">
        <v>1</v>
      </c>
      <c r="BC30" s="61"/>
      <c r="BD30" s="61"/>
      <c r="BE30" s="61">
        <v>1</v>
      </c>
      <c r="BF30" s="61"/>
      <c r="BG30" s="61"/>
      <c r="BH30" s="61">
        <v>1</v>
      </c>
      <c r="BI30" s="61"/>
      <c r="BJ30" s="61"/>
      <c r="BK30" s="61"/>
      <c r="BL30" s="61">
        <v>1</v>
      </c>
      <c r="BM30" s="61"/>
      <c r="BN30" s="61">
        <v>1</v>
      </c>
      <c r="BO30" s="61"/>
      <c r="BP30" s="61"/>
      <c r="BQ30" s="61"/>
      <c r="BR30" s="61">
        <v>1</v>
      </c>
      <c r="BS30" s="61"/>
      <c r="BT30" s="61">
        <v>1</v>
      </c>
      <c r="BU30" s="61"/>
      <c r="BV30" s="61"/>
      <c r="BW30" s="61">
        <v>1</v>
      </c>
      <c r="BX30" s="61"/>
      <c r="BY30" s="61"/>
      <c r="BZ30" s="61">
        <v>1</v>
      </c>
      <c r="CA30" s="61"/>
      <c r="CB30" s="61"/>
      <c r="CC30" s="61">
        <v>1</v>
      </c>
      <c r="CD30" s="61"/>
      <c r="CE30" s="61"/>
      <c r="CF30" s="61">
        <v>1</v>
      </c>
      <c r="CG30" s="61"/>
      <c r="CH30" s="61"/>
      <c r="CI30" s="61"/>
      <c r="CJ30" s="61"/>
      <c r="CK30" s="61">
        <v>1</v>
      </c>
      <c r="CL30" s="61"/>
      <c r="CM30" s="61">
        <v>1</v>
      </c>
      <c r="CN30" s="61"/>
      <c r="CO30" s="61"/>
      <c r="CP30" s="61">
        <v>1</v>
      </c>
      <c r="CQ30" s="61"/>
      <c r="CR30" s="61"/>
      <c r="CS30" s="61">
        <v>1</v>
      </c>
      <c r="CT30" s="61"/>
      <c r="CU30" s="61"/>
      <c r="CV30" s="61">
        <v>1</v>
      </c>
      <c r="CW30" s="61"/>
      <c r="CX30" s="61"/>
      <c r="CY30" s="61">
        <v>1</v>
      </c>
      <c r="CZ30" s="61"/>
      <c r="DA30" s="61"/>
      <c r="DB30" s="61">
        <v>1</v>
      </c>
      <c r="DC30" s="61"/>
      <c r="DD30" s="61"/>
      <c r="DE30" s="61">
        <v>1</v>
      </c>
      <c r="DF30" s="61"/>
      <c r="DG30" s="61"/>
      <c r="DH30" s="61">
        <v>1</v>
      </c>
      <c r="DI30" s="61"/>
      <c r="DJ30" s="61"/>
      <c r="DK30" s="61">
        <v>1</v>
      </c>
      <c r="DL30" s="61"/>
      <c r="DM30" s="61">
        <v>1</v>
      </c>
      <c r="DN30" s="61"/>
      <c r="DO30" s="61"/>
    </row>
    <row r="31" spans="1:250" ht="18" customHeight="1">
      <c r="A31" s="55">
        <v>17</v>
      </c>
      <c r="B31" s="57" t="s">
        <v>247</v>
      </c>
      <c r="C31" s="62">
        <v>1</v>
      </c>
      <c r="D31" s="61"/>
      <c r="E31" s="61"/>
      <c r="F31" s="61">
        <v>1</v>
      </c>
      <c r="G31" s="61"/>
      <c r="H31" s="61"/>
      <c r="I31" s="61">
        <v>1</v>
      </c>
      <c r="J31" s="61"/>
      <c r="K31" s="61"/>
      <c r="L31" s="61"/>
      <c r="M31" s="61">
        <v>1</v>
      </c>
      <c r="N31" s="61"/>
      <c r="O31" s="61">
        <v>1</v>
      </c>
      <c r="P31" s="61"/>
      <c r="Q31" s="61"/>
      <c r="R31" s="61">
        <v>1</v>
      </c>
      <c r="S31" s="61"/>
      <c r="T31" s="61"/>
      <c r="U31" s="61">
        <v>1</v>
      </c>
      <c r="V31" s="61"/>
      <c r="W31" s="61"/>
      <c r="X31" s="61">
        <v>1</v>
      </c>
      <c r="Y31" s="61"/>
      <c r="Z31" s="61"/>
      <c r="AA31" s="61">
        <v>1</v>
      </c>
      <c r="AB31" s="61"/>
      <c r="AC31" s="61"/>
      <c r="AD31" s="61">
        <v>1</v>
      </c>
      <c r="AE31" s="61"/>
      <c r="AF31" s="61"/>
      <c r="AG31" s="61">
        <v>1</v>
      </c>
      <c r="AH31" s="61"/>
      <c r="AI31" s="61"/>
      <c r="AJ31" s="61">
        <v>1</v>
      </c>
      <c r="AK31" s="61"/>
      <c r="AL31" s="61"/>
      <c r="AM31" s="61">
        <v>1</v>
      </c>
      <c r="AN31" s="61"/>
      <c r="AO31" s="61"/>
      <c r="AP31" s="61">
        <v>1</v>
      </c>
      <c r="AQ31" s="61"/>
      <c r="AR31" s="61"/>
      <c r="AS31" s="61">
        <v>1</v>
      </c>
      <c r="AT31" s="61"/>
      <c r="AU31" s="61"/>
      <c r="AV31" s="61">
        <v>1</v>
      </c>
      <c r="AW31" s="61"/>
      <c r="AX31" s="61"/>
      <c r="AY31" s="61">
        <v>1</v>
      </c>
      <c r="AZ31" s="61"/>
      <c r="BA31" s="61"/>
      <c r="BB31" s="61">
        <v>1</v>
      </c>
      <c r="BC31" s="61"/>
      <c r="BD31" s="61"/>
      <c r="BE31" s="61">
        <v>1</v>
      </c>
      <c r="BF31" s="61"/>
      <c r="BG31" s="61"/>
      <c r="BH31" s="61">
        <v>1</v>
      </c>
      <c r="BI31" s="61"/>
      <c r="BJ31" s="61"/>
      <c r="BK31" s="61">
        <v>1</v>
      </c>
      <c r="BL31" s="61"/>
      <c r="BM31" s="61"/>
      <c r="BN31" s="61"/>
      <c r="BO31" s="61">
        <v>1</v>
      </c>
      <c r="BP31" s="61"/>
      <c r="BQ31" s="61">
        <v>1</v>
      </c>
      <c r="BR31" s="61"/>
      <c r="BS31" s="61"/>
      <c r="BT31" s="61">
        <v>1</v>
      </c>
      <c r="BU31" s="61"/>
      <c r="BV31" s="61"/>
      <c r="BW31" s="61">
        <v>1</v>
      </c>
      <c r="BX31" s="61"/>
      <c r="BY31" s="61"/>
      <c r="BZ31" s="61">
        <v>1</v>
      </c>
      <c r="CA31" s="61"/>
      <c r="CB31" s="61"/>
      <c r="CC31" s="61">
        <v>1</v>
      </c>
      <c r="CD31" s="61"/>
      <c r="CE31" s="61"/>
      <c r="CF31" s="61">
        <v>1</v>
      </c>
      <c r="CG31" s="61"/>
      <c r="CH31" s="61"/>
      <c r="CI31" s="61">
        <v>1</v>
      </c>
      <c r="CJ31" s="61"/>
      <c r="CK31" s="61"/>
      <c r="CL31" s="61">
        <v>1</v>
      </c>
      <c r="CM31" s="61"/>
      <c r="CN31" s="61"/>
      <c r="CO31" s="61">
        <v>1</v>
      </c>
      <c r="CP31" s="61"/>
      <c r="CQ31" s="61"/>
      <c r="CR31" s="61">
        <v>1</v>
      </c>
      <c r="CS31" s="61"/>
      <c r="CT31" s="61"/>
      <c r="CU31" s="61">
        <v>1</v>
      </c>
      <c r="CV31" s="61"/>
      <c r="CW31" s="61"/>
      <c r="CX31" s="61">
        <v>1</v>
      </c>
      <c r="CY31" s="61"/>
      <c r="CZ31" s="61"/>
      <c r="DA31" s="61">
        <v>1</v>
      </c>
      <c r="DB31" s="61"/>
      <c r="DC31" s="61"/>
      <c r="DD31" s="61">
        <v>1</v>
      </c>
      <c r="DE31" s="61"/>
      <c r="DF31" s="61"/>
      <c r="DG31" s="61">
        <v>1</v>
      </c>
      <c r="DH31" s="61"/>
      <c r="DI31" s="61"/>
      <c r="DJ31" s="61">
        <v>1</v>
      </c>
      <c r="DK31" s="61"/>
      <c r="DL31" s="61"/>
      <c r="DM31" s="61">
        <v>1</v>
      </c>
      <c r="DN31" s="61"/>
      <c r="DO31" s="61"/>
    </row>
    <row r="32" spans="1:250" ht="18" customHeight="1">
      <c r="A32" s="55">
        <v>18</v>
      </c>
      <c r="B32" s="57" t="s">
        <v>248</v>
      </c>
      <c r="C32" s="62"/>
      <c r="D32" s="61">
        <v>1</v>
      </c>
      <c r="E32" s="61"/>
      <c r="F32" s="61"/>
      <c r="G32" s="61">
        <v>1</v>
      </c>
      <c r="H32" s="61"/>
      <c r="I32" s="61"/>
      <c r="J32" s="61">
        <v>1</v>
      </c>
      <c r="K32" s="61"/>
      <c r="L32" s="61"/>
      <c r="M32" s="61">
        <v>1</v>
      </c>
      <c r="N32" s="61"/>
      <c r="O32" s="61"/>
      <c r="P32" s="61">
        <v>1</v>
      </c>
      <c r="Q32" s="61"/>
      <c r="R32" s="61"/>
      <c r="S32" s="61">
        <v>1</v>
      </c>
      <c r="T32" s="61"/>
      <c r="U32" s="61"/>
      <c r="V32" s="61">
        <v>1</v>
      </c>
      <c r="W32" s="61"/>
      <c r="X32" s="61"/>
      <c r="Y32" s="61">
        <v>1</v>
      </c>
      <c r="Z32" s="61"/>
      <c r="AA32" s="61"/>
      <c r="AB32" s="61">
        <v>1</v>
      </c>
      <c r="AC32" s="61"/>
      <c r="AD32" s="61"/>
      <c r="AE32" s="61">
        <v>1</v>
      </c>
      <c r="AF32" s="61"/>
      <c r="AG32" s="61"/>
      <c r="AH32" s="61">
        <v>1</v>
      </c>
      <c r="AI32" s="61"/>
      <c r="AJ32" s="61"/>
      <c r="AK32" s="61">
        <v>1</v>
      </c>
      <c r="AL32" s="61"/>
      <c r="AM32" s="61"/>
      <c r="AN32" s="61">
        <v>1</v>
      </c>
      <c r="AO32" s="61"/>
      <c r="AP32" s="61"/>
      <c r="AQ32" s="61">
        <v>1</v>
      </c>
      <c r="AR32" s="61"/>
      <c r="AS32" s="61"/>
      <c r="AT32" s="61">
        <v>1</v>
      </c>
      <c r="AU32" s="61"/>
      <c r="AV32" s="61"/>
      <c r="AW32" s="61">
        <v>1</v>
      </c>
      <c r="AX32" s="61"/>
      <c r="AY32" s="61"/>
      <c r="AZ32" s="61">
        <v>1</v>
      </c>
      <c r="BA32" s="61"/>
      <c r="BB32" s="61"/>
      <c r="BC32" s="61">
        <v>1</v>
      </c>
      <c r="BD32" s="61"/>
      <c r="BE32" s="61"/>
      <c r="BF32" s="61">
        <v>1</v>
      </c>
      <c r="BG32" s="61"/>
      <c r="BH32" s="61"/>
      <c r="BI32" s="61">
        <v>1</v>
      </c>
      <c r="BJ32" s="61"/>
      <c r="BK32" s="61"/>
      <c r="BL32" s="61">
        <v>1</v>
      </c>
      <c r="BM32" s="61"/>
      <c r="BN32" s="61"/>
      <c r="BO32" s="61">
        <v>1</v>
      </c>
      <c r="BP32" s="61"/>
      <c r="BQ32" s="61"/>
      <c r="BR32" s="61">
        <v>1</v>
      </c>
      <c r="BS32" s="61"/>
      <c r="BT32" s="61"/>
      <c r="BU32" s="61">
        <v>1</v>
      </c>
      <c r="BV32" s="61"/>
      <c r="BW32" s="61"/>
      <c r="BX32" s="61">
        <v>1</v>
      </c>
      <c r="BY32" s="61"/>
      <c r="BZ32" s="61"/>
      <c r="CA32" s="61">
        <v>1</v>
      </c>
      <c r="CB32" s="61"/>
      <c r="CC32" s="61"/>
      <c r="CD32" s="61">
        <v>1</v>
      </c>
      <c r="CE32" s="61"/>
      <c r="CF32" s="61"/>
      <c r="CG32" s="61">
        <v>1</v>
      </c>
      <c r="CH32" s="61"/>
      <c r="CI32" s="61"/>
      <c r="CJ32" s="61">
        <v>1</v>
      </c>
      <c r="CK32" s="61"/>
      <c r="CL32" s="61"/>
      <c r="CM32" s="61">
        <v>1</v>
      </c>
      <c r="CN32" s="61"/>
      <c r="CO32" s="61"/>
      <c r="CP32" s="61">
        <v>1</v>
      </c>
      <c r="CQ32" s="61"/>
      <c r="CR32" s="61"/>
      <c r="CS32" s="61">
        <v>1</v>
      </c>
      <c r="CT32" s="61"/>
      <c r="CU32" s="61"/>
      <c r="CV32" s="61">
        <v>1</v>
      </c>
      <c r="CW32" s="61"/>
      <c r="CX32" s="61"/>
      <c r="CY32" s="61">
        <v>1</v>
      </c>
      <c r="CZ32" s="61"/>
      <c r="DA32" s="61"/>
      <c r="DB32" s="61">
        <v>1</v>
      </c>
      <c r="DC32" s="61"/>
      <c r="DD32" s="61"/>
      <c r="DE32" s="61">
        <v>1</v>
      </c>
      <c r="DF32" s="61"/>
      <c r="DG32" s="61">
        <v>1</v>
      </c>
      <c r="DH32" s="61"/>
      <c r="DI32" s="61"/>
      <c r="DJ32" s="61"/>
      <c r="DK32" s="61"/>
      <c r="DL32" s="61">
        <v>1</v>
      </c>
      <c r="DM32" s="61">
        <v>1</v>
      </c>
      <c r="DN32" s="61"/>
      <c r="DO32" s="61"/>
    </row>
    <row r="33" spans="1:250" ht="18" customHeight="1">
      <c r="A33" s="55">
        <v>19</v>
      </c>
      <c r="B33" s="57" t="s">
        <v>249</v>
      </c>
      <c r="C33" s="61"/>
      <c r="D33" s="61">
        <v>1</v>
      </c>
      <c r="E33" s="61"/>
      <c r="F33" s="61"/>
      <c r="G33" s="61">
        <v>1</v>
      </c>
      <c r="H33" s="61"/>
      <c r="I33" s="61">
        <v>1</v>
      </c>
      <c r="J33" s="61"/>
      <c r="K33" s="61"/>
      <c r="L33" s="61">
        <v>1</v>
      </c>
      <c r="M33" s="61"/>
      <c r="N33" s="61"/>
      <c r="O33" s="61">
        <v>1</v>
      </c>
      <c r="P33" s="61"/>
      <c r="Q33" s="61"/>
      <c r="R33" s="61">
        <v>1</v>
      </c>
      <c r="S33" s="61"/>
      <c r="T33" s="61"/>
      <c r="U33" s="61"/>
      <c r="V33" s="61">
        <v>1</v>
      </c>
      <c r="W33" s="61"/>
      <c r="X33" s="61">
        <v>1</v>
      </c>
      <c r="Y33" s="61"/>
      <c r="Z33" s="61"/>
      <c r="AA33" s="61">
        <v>1</v>
      </c>
      <c r="AB33" s="61"/>
      <c r="AC33" s="61"/>
      <c r="AD33" s="61">
        <v>1</v>
      </c>
      <c r="AE33" s="61"/>
      <c r="AF33" s="61"/>
      <c r="AG33" s="61"/>
      <c r="AH33" s="61">
        <v>1</v>
      </c>
      <c r="AI33" s="61"/>
      <c r="AJ33" s="61">
        <v>1</v>
      </c>
      <c r="AK33" s="61"/>
      <c r="AL33" s="61"/>
      <c r="AM33" s="61"/>
      <c r="AN33" s="61">
        <v>1</v>
      </c>
      <c r="AO33" s="61"/>
      <c r="AP33" s="61"/>
      <c r="AQ33" s="61">
        <v>1</v>
      </c>
      <c r="AR33" s="61"/>
      <c r="AS33" s="61"/>
      <c r="AT33" s="61">
        <v>1</v>
      </c>
      <c r="AU33" s="61"/>
      <c r="AV33" s="61">
        <v>1</v>
      </c>
      <c r="AW33" s="61"/>
      <c r="AX33" s="61"/>
      <c r="AY33" s="61">
        <v>1</v>
      </c>
      <c r="AZ33" s="61"/>
      <c r="BA33" s="61"/>
      <c r="BB33" s="61">
        <v>1</v>
      </c>
      <c r="BC33" s="61"/>
      <c r="BD33" s="61"/>
      <c r="BE33" s="61">
        <v>1</v>
      </c>
      <c r="BF33" s="61"/>
      <c r="BG33" s="61"/>
      <c r="BH33" s="61">
        <v>1</v>
      </c>
      <c r="BI33" s="61"/>
      <c r="BJ33" s="61"/>
      <c r="BK33" s="61"/>
      <c r="BL33" s="61">
        <v>1</v>
      </c>
      <c r="BM33" s="61"/>
      <c r="BN33" s="61">
        <v>1</v>
      </c>
      <c r="BO33" s="61"/>
      <c r="BP33" s="61"/>
      <c r="BQ33" s="61"/>
      <c r="BR33" s="61">
        <v>1</v>
      </c>
      <c r="BS33" s="61"/>
      <c r="BT33" s="61">
        <v>1</v>
      </c>
      <c r="BU33" s="61"/>
      <c r="BV33" s="61"/>
      <c r="BW33" s="61">
        <v>1</v>
      </c>
      <c r="BX33" s="61"/>
      <c r="BY33" s="61"/>
      <c r="BZ33" s="61">
        <v>1</v>
      </c>
      <c r="CA33" s="61"/>
      <c r="CB33" s="61"/>
      <c r="CC33" s="61">
        <v>1</v>
      </c>
      <c r="CD33" s="61"/>
      <c r="CE33" s="61"/>
      <c r="CF33" s="61">
        <v>1</v>
      </c>
      <c r="CG33" s="61"/>
      <c r="CH33" s="61"/>
      <c r="CI33" s="61"/>
      <c r="CJ33" s="61"/>
      <c r="CK33" s="61">
        <v>1</v>
      </c>
      <c r="CL33" s="61"/>
      <c r="CM33" s="61">
        <v>1</v>
      </c>
      <c r="CN33" s="61"/>
      <c r="CO33" s="61"/>
      <c r="CP33" s="61">
        <v>1</v>
      </c>
      <c r="CQ33" s="61"/>
      <c r="CR33" s="61"/>
      <c r="CS33" s="61">
        <v>1</v>
      </c>
      <c r="CT33" s="61"/>
      <c r="CU33" s="61"/>
      <c r="CV33" s="61">
        <v>1</v>
      </c>
      <c r="CW33" s="61"/>
      <c r="CX33" s="61"/>
      <c r="CY33" s="61">
        <v>1</v>
      </c>
      <c r="CZ33" s="61"/>
      <c r="DA33" s="61"/>
      <c r="DB33" s="61">
        <v>1</v>
      </c>
      <c r="DC33" s="61"/>
      <c r="DD33" s="61"/>
      <c r="DE33" s="61">
        <v>1</v>
      </c>
      <c r="DF33" s="61"/>
      <c r="DG33" s="61"/>
      <c r="DH33" s="61">
        <v>1</v>
      </c>
      <c r="DI33" s="61"/>
      <c r="DJ33" s="61"/>
      <c r="DK33" s="61">
        <v>1</v>
      </c>
      <c r="DL33" s="61"/>
      <c r="DM33" s="61">
        <v>1</v>
      </c>
      <c r="DN33" s="61"/>
      <c r="DO33" s="61"/>
    </row>
    <row r="34" spans="1:250" ht="18" customHeight="1">
      <c r="A34" s="55">
        <v>20</v>
      </c>
      <c r="B34" s="57" t="s">
        <v>250</v>
      </c>
      <c r="C34" s="62"/>
      <c r="D34" s="61">
        <v>1</v>
      </c>
      <c r="E34" s="61"/>
      <c r="F34" s="61">
        <v>1</v>
      </c>
      <c r="G34" s="61"/>
      <c r="H34" s="61"/>
      <c r="I34" s="61"/>
      <c r="J34" s="61">
        <v>1</v>
      </c>
      <c r="K34" s="61"/>
      <c r="L34" s="61">
        <v>1</v>
      </c>
      <c r="M34" s="61"/>
      <c r="N34" s="61"/>
      <c r="O34" s="61"/>
      <c r="P34" s="61">
        <v>1</v>
      </c>
      <c r="Q34" s="61"/>
      <c r="R34" s="61">
        <v>1</v>
      </c>
      <c r="S34" s="61"/>
      <c r="T34" s="61"/>
      <c r="U34" s="61">
        <v>1</v>
      </c>
      <c r="V34" s="61"/>
      <c r="W34" s="61"/>
      <c r="X34" s="61">
        <v>1</v>
      </c>
      <c r="Y34" s="61"/>
      <c r="Z34" s="61"/>
      <c r="AA34" s="61">
        <v>1</v>
      </c>
      <c r="AB34" s="61"/>
      <c r="AC34" s="61"/>
      <c r="AD34" s="61">
        <v>1</v>
      </c>
      <c r="AE34" s="61"/>
      <c r="AF34" s="61"/>
      <c r="AG34" s="61">
        <v>1</v>
      </c>
      <c r="AH34" s="61"/>
      <c r="AI34" s="61"/>
      <c r="AJ34" s="61"/>
      <c r="AK34" s="61">
        <v>1</v>
      </c>
      <c r="AL34" s="61"/>
      <c r="AM34" s="61"/>
      <c r="AN34" s="61">
        <v>1</v>
      </c>
      <c r="AO34" s="61"/>
      <c r="AP34" s="61"/>
      <c r="AQ34" s="61">
        <v>1</v>
      </c>
      <c r="AR34" s="61"/>
      <c r="AS34" s="61"/>
      <c r="AT34" s="61">
        <v>1</v>
      </c>
      <c r="AU34" s="61"/>
      <c r="AV34" s="61">
        <v>1</v>
      </c>
      <c r="AW34" s="61"/>
      <c r="AX34" s="61"/>
      <c r="AY34" s="61">
        <v>1</v>
      </c>
      <c r="AZ34" s="61"/>
      <c r="BA34" s="61"/>
      <c r="BB34" s="61">
        <v>1</v>
      </c>
      <c r="BC34" s="61"/>
      <c r="BD34" s="61"/>
      <c r="BE34" s="61">
        <v>1</v>
      </c>
      <c r="BF34" s="61"/>
      <c r="BG34" s="61"/>
      <c r="BH34" s="61">
        <v>1</v>
      </c>
      <c r="BI34" s="61"/>
      <c r="BJ34" s="61"/>
      <c r="BK34" s="61"/>
      <c r="BL34" s="61">
        <v>1</v>
      </c>
      <c r="BM34" s="61"/>
      <c r="BN34" s="61">
        <v>1</v>
      </c>
      <c r="BO34" s="61"/>
      <c r="BP34" s="61"/>
      <c r="BQ34" s="61">
        <v>1</v>
      </c>
      <c r="BR34" s="61"/>
      <c r="BS34" s="61"/>
      <c r="BT34" s="61"/>
      <c r="BU34" s="61">
        <v>1</v>
      </c>
      <c r="BV34" s="61"/>
      <c r="BW34" s="61"/>
      <c r="BX34" s="61">
        <v>1</v>
      </c>
      <c r="BY34" s="61"/>
      <c r="BZ34" s="61"/>
      <c r="CA34" s="61">
        <v>1</v>
      </c>
      <c r="CB34" s="61"/>
      <c r="CC34" s="61"/>
      <c r="CD34" s="61">
        <v>1</v>
      </c>
      <c r="CE34" s="61"/>
      <c r="CF34" s="61"/>
      <c r="CG34" s="61">
        <v>1</v>
      </c>
      <c r="CH34" s="61"/>
      <c r="CI34" s="61">
        <v>1</v>
      </c>
      <c r="CJ34" s="61"/>
      <c r="CK34" s="61"/>
      <c r="CL34" s="61"/>
      <c r="CM34" s="61">
        <v>1</v>
      </c>
      <c r="CN34" s="61"/>
      <c r="CO34" s="61">
        <v>1</v>
      </c>
      <c r="CP34" s="61"/>
      <c r="CQ34" s="61"/>
      <c r="CR34" s="61"/>
      <c r="CS34" s="61">
        <v>1</v>
      </c>
      <c r="CT34" s="61"/>
      <c r="CU34" s="61"/>
      <c r="CV34" s="61">
        <v>1</v>
      </c>
      <c r="CW34" s="61"/>
      <c r="CX34" s="61"/>
      <c r="CY34" s="61">
        <v>1</v>
      </c>
      <c r="CZ34" s="61"/>
      <c r="DA34" s="61"/>
      <c r="DB34" s="61">
        <v>1</v>
      </c>
      <c r="DC34" s="61"/>
      <c r="DD34" s="61">
        <v>1</v>
      </c>
      <c r="DE34" s="61"/>
      <c r="DF34" s="61"/>
      <c r="DG34" s="61">
        <v>1</v>
      </c>
      <c r="DH34" s="61"/>
      <c r="DI34" s="61"/>
      <c r="DJ34" s="61">
        <v>1</v>
      </c>
      <c r="DK34" s="61"/>
      <c r="DL34" s="61"/>
      <c r="DM34" s="61"/>
      <c r="DN34" s="61">
        <v>1</v>
      </c>
      <c r="DO34" s="61"/>
    </row>
    <row r="35" spans="1:250" ht="18" customHeight="1">
      <c r="A35" s="55">
        <v>21</v>
      </c>
      <c r="B35" s="57" t="s">
        <v>251</v>
      </c>
      <c r="C35" s="60"/>
      <c r="D35" s="61"/>
      <c r="E35" s="61">
        <v>1</v>
      </c>
      <c r="F35" s="61"/>
      <c r="G35" s="61"/>
      <c r="H35" s="61">
        <v>1</v>
      </c>
      <c r="I35" s="61"/>
      <c r="J35" s="61"/>
      <c r="K35" s="61">
        <v>1</v>
      </c>
      <c r="L35" s="61"/>
      <c r="M35" s="61"/>
      <c r="N35" s="61">
        <v>1</v>
      </c>
      <c r="O35" s="61"/>
      <c r="P35" s="61">
        <v>1</v>
      </c>
      <c r="Q35" s="61"/>
      <c r="R35" s="61"/>
      <c r="S35" s="61">
        <v>1</v>
      </c>
      <c r="T35" s="61"/>
      <c r="U35" s="61"/>
      <c r="V35" s="61"/>
      <c r="W35" s="61">
        <v>1</v>
      </c>
      <c r="X35" s="61"/>
      <c r="Y35" s="61"/>
      <c r="Z35" s="61">
        <v>1</v>
      </c>
      <c r="AA35" s="61"/>
      <c r="AB35" s="61"/>
      <c r="AC35" s="61">
        <v>1</v>
      </c>
      <c r="AD35" s="61"/>
      <c r="AE35" s="61"/>
      <c r="AF35" s="61">
        <v>1</v>
      </c>
      <c r="AG35" s="61"/>
      <c r="AH35" s="61"/>
      <c r="AI35" s="61">
        <v>1</v>
      </c>
      <c r="AJ35" s="61"/>
      <c r="AK35" s="61">
        <v>1</v>
      </c>
      <c r="AL35" s="61"/>
      <c r="AM35" s="61"/>
      <c r="AN35" s="61">
        <v>1</v>
      </c>
      <c r="AO35" s="61"/>
      <c r="AP35" s="61"/>
      <c r="AQ35" s="61">
        <v>1</v>
      </c>
      <c r="AR35" s="61"/>
      <c r="AS35" s="61"/>
      <c r="AT35" s="61">
        <v>1</v>
      </c>
      <c r="AU35" s="61"/>
      <c r="AV35" s="61"/>
      <c r="AW35" s="61"/>
      <c r="AX35" s="61">
        <v>1</v>
      </c>
      <c r="AY35" s="61"/>
      <c r="AZ35" s="61">
        <v>1</v>
      </c>
      <c r="BA35" s="61"/>
      <c r="BB35" s="61"/>
      <c r="BC35" s="61">
        <v>1</v>
      </c>
      <c r="BD35" s="61"/>
      <c r="BE35" s="61"/>
      <c r="BF35" s="61">
        <v>1</v>
      </c>
      <c r="BG35" s="61"/>
      <c r="BH35" s="61"/>
      <c r="BI35" s="61">
        <v>1</v>
      </c>
      <c r="BJ35" s="61"/>
      <c r="BK35" s="61"/>
      <c r="BL35" s="61"/>
      <c r="BM35" s="61">
        <v>1</v>
      </c>
      <c r="BN35" s="61"/>
      <c r="BO35" s="61">
        <v>1</v>
      </c>
      <c r="BP35" s="61"/>
      <c r="BQ35" s="61"/>
      <c r="BR35" s="61"/>
      <c r="BS35" s="61">
        <v>1</v>
      </c>
      <c r="BT35" s="61"/>
      <c r="BU35" s="61"/>
      <c r="BV35" s="61">
        <v>1</v>
      </c>
      <c r="BW35" s="61"/>
      <c r="BX35" s="61"/>
      <c r="BY35" s="61">
        <v>1</v>
      </c>
      <c r="BZ35" s="61"/>
      <c r="CA35" s="61"/>
      <c r="CB35" s="61">
        <v>1</v>
      </c>
      <c r="CC35" s="61"/>
      <c r="CD35" s="61"/>
      <c r="CE35" s="61">
        <v>1</v>
      </c>
      <c r="CF35" s="61"/>
      <c r="CG35" s="61"/>
      <c r="CH35" s="61">
        <v>1</v>
      </c>
      <c r="CI35" s="61"/>
      <c r="CJ35" s="61"/>
      <c r="CK35" s="61">
        <v>1</v>
      </c>
      <c r="CL35" s="61"/>
      <c r="CM35" s="61"/>
      <c r="CN35" s="61">
        <v>1</v>
      </c>
      <c r="CO35" s="61"/>
      <c r="CP35" s="61">
        <v>1</v>
      </c>
      <c r="CQ35" s="61"/>
      <c r="CR35" s="61"/>
      <c r="CS35" s="61">
        <v>1</v>
      </c>
      <c r="CT35" s="61"/>
      <c r="CU35" s="61"/>
      <c r="CV35" s="61"/>
      <c r="CW35" s="61">
        <v>1</v>
      </c>
      <c r="CX35" s="61"/>
      <c r="CY35" s="61"/>
      <c r="CZ35" s="61">
        <v>1</v>
      </c>
      <c r="DA35" s="61"/>
      <c r="DB35" s="61"/>
      <c r="DC35" s="61">
        <v>1</v>
      </c>
      <c r="DD35" s="61"/>
      <c r="DE35" s="61"/>
      <c r="DF35" s="61">
        <v>1</v>
      </c>
      <c r="DG35" s="61"/>
      <c r="DH35" s="61"/>
      <c r="DI35" s="61">
        <v>1</v>
      </c>
      <c r="DJ35" s="61"/>
      <c r="DK35" s="61"/>
      <c r="DL35" s="61">
        <v>1</v>
      </c>
      <c r="DM35" s="61"/>
      <c r="DN35" s="61">
        <v>1</v>
      </c>
      <c r="DO35" s="61"/>
    </row>
    <row r="36" spans="1:250" ht="18" customHeight="1">
      <c r="A36" s="55">
        <v>22</v>
      </c>
      <c r="B36" s="57" t="s">
        <v>252</v>
      </c>
      <c r="C36" s="3"/>
      <c r="D36" s="3">
        <v>1</v>
      </c>
      <c r="E36" s="3"/>
      <c r="F36" s="3"/>
      <c r="G36" s="3"/>
      <c r="H36" s="3">
        <v>1</v>
      </c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/>
      <c r="CY36" s="3">
        <v>1</v>
      </c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</row>
    <row r="37" spans="1:250" ht="18" customHeight="1">
      <c r="A37" s="55">
        <v>23</v>
      </c>
      <c r="B37" s="57" t="s">
        <v>253</v>
      </c>
      <c r="C37" s="61">
        <v>1</v>
      </c>
      <c r="D37" s="61"/>
      <c r="E37" s="61">
        <v>1</v>
      </c>
      <c r="F37" s="61"/>
      <c r="G37" s="61"/>
      <c r="H37" s="61"/>
      <c r="I37" s="61">
        <v>1</v>
      </c>
      <c r="J37" s="61"/>
      <c r="K37" s="61">
        <v>1</v>
      </c>
      <c r="L37" s="61"/>
      <c r="M37" s="61"/>
      <c r="N37" s="61"/>
      <c r="O37" s="61">
        <v>1</v>
      </c>
      <c r="P37" s="61"/>
      <c r="Q37" s="61">
        <v>1</v>
      </c>
      <c r="R37" s="61"/>
      <c r="S37" s="61"/>
      <c r="T37" s="61">
        <v>1</v>
      </c>
      <c r="U37" s="61"/>
      <c r="V37" s="61"/>
      <c r="W37" s="61">
        <v>1</v>
      </c>
      <c r="X37" s="61"/>
      <c r="Y37" s="61"/>
      <c r="Z37" s="61">
        <v>1</v>
      </c>
      <c r="AA37" s="61"/>
      <c r="AB37" s="61"/>
      <c r="AC37" s="61">
        <v>1</v>
      </c>
      <c r="AD37" s="61"/>
      <c r="AE37" s="61"/>
      <c r="AF37" s="61">
        <v>1</v>
      </c>
      <c r="AG37" s="61"/>
      <c r="AH37" s="61"/>
      <c r="AI37" s="61"/>
      <c r="AJ37" s="61">
        <v>1</v>
      </c>
      <c r="AK37" s="61"/>
      <c r="AL37" s="61"/>
      <c r="AM37" s="61">
        <v>1</v>
      </c>
      <c r="AN37" s="61"/>
      <c r="AO37" s="61"/>
      <c r="AP37" s="61">
        <v>1</v>
      </c>
      <c r="AQ37" s="61"/>
      <c r="AR37" s="61"/>
      <c r="AS37" s="61">
        <v>1</v>
      </c>
      <c r="AT37" s="61"/>
      <c r="AU37" s="61">
        <v>1</v>
      </c>
      <c r="AV37" s="61"/>
      <c r="AW37" s="61"/>
      <c r="AX37" s="61">
        <v>1</v>
      </c>
      <c r="AY37" s="61"/>
      <c r="AZ37" s="61"/>
      <c r="BA37" s="61">
        <v>1</v>
      </c>
      <c r="BB37" s="61"/>
      <c r="BC37" s="61"/>
      <c r="BD37" s="61">
        <v>1</v>
      </c>
      <c r="BE37" s="61"/>
      <c r="BF37" s="61"/>
      <c r="BG37" s="61">
        <v>1</v>
      </c>
      <c r="BH37" s="61"/>
      <c r="BI37" s="61"/>
      <c r="BJ37" s="61"/>
      <c r="BK37" s="61">
        <v>1</v>
      </c>
      <c r="BL37" s="61"/>
      <c r="BM37" s="61">
        <v>1</v>
      </c>
      <c r="BN37" s="61"/>
      <c r="BO37" s="61"/>
      <c r="BP37" s="61">
        <v>1</v>
      </c>
      <c r="BQ37" s="61"/>
      <c r="BR37" s="61"/>
      <c r="BS37" s="61"/>
      <c r="BT37" s="61">
        <v>1</v>
      </c>
      <c r="BU37" s="61"/>
      <c r="BV37" s="61"/>
      <c r="BW37" s="61">
        <v>1</v>
      </c>
      <c r="BX37" s="61"/>
      <c r="BY37" s="61"/>
      <c r="BZ37" s="61">
        <v>1</v>
      </c>
      <c r="CA37" s="61"/>
      <c r="CB37" s="61"/>
      <c r="CC37" s="61">
        <v>1</v>
      </c>
      <c r="CD37" s="61"/>
      <c r="CE37" s="61"/>
      <c r="CF37" s="61">
        <v>1</v>
      </c>
      <c r="CG37" s="61"/>
      <c r="CH37" s="61">
        <v>1</v>
      </c>
      <c r="CI37" s="61"/>
      <c r="CJ37" s="61"/>
      <c r="CK37" s="61"/>
      <c r="CL37" s="61">
        <v>1</v>
      </c>
      <c r="CM37" s="61"/>
      <c r="CN37" s="61">
        <v>1</v>
      </c>
      <c r="CO37" s="61"/>
      <c r="CP37" s="61"/>
      <c r="CQ37" s="61"/>
      <c r="CR37" s="61">
        <v>1</v>
      </c>
      <c r="CS37" s="61"/>
      <c r="CT37" s="61"/>
      <c r="CU37" s="61">
        <v>1</v>
      </c>
      <c r="CV37" s="61"/>
      <c r="CW37" s="61"/>
      <c r="CX37" s="61">
        <v>1</v>
      </c>
      <c r="CY37" s="61"/>
      <c r="CZ37" s="61"/>
      <c r="DA37" s="61">
        <v>1</v>
      </c>
      <c r="DB37" s="61"/>
      <c r="DC37" s="61">
        <v>1</v>
      </c>
      <c r="DD37" s="61"/>
      <c r="DE37" s="61"/>
      <c r="DF37" s="61">
        <v>1</v>
      </c>
      <c r="DG37" s="61"/>
      <c r="DH37" s="61"/>
      <c r="DI37" s="61">
        <v>1</v>
      </c>
      <c r="DJ37" s="61"/>
      <c r="DK37" s="61"/>
      <c r="DL37" s="61"/>
      <c r="DM37" s="61">
        <v>1</v>
      </c>
      <c r="DN37" s="61"/>
      <c r="DO37" s="61">
        <v>1</v>
      </c>
    </row>
    <row r="38" spans="1:250" ht="18" customHeight="1">
      <c r="A38" s="25">
        <v>24</v>
      </c>
      <c r="B38" s="57" t="s">
        <v>254</v>
      </c>
      <c r="C38" s="3"/>
      <c r="D38" s="3">
        <v>1</v>
      </c>
      <c r="E38" s="3"/>
      <c r="F38" s="3"/>
      <c r="G38" s="3"/>
      <c r="H38" s="3">
        <v>1</v>
      </c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>
        <v>1</v>
      </c>
      <c r="CJ38" s="3"/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/>
      <c r="CT38" s="3">
        <v>1</v>
      </c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</row>
    <row r="39" spans="1:250" ht="18" customHeight="1">
      <c r="A39" s="30"/>
      <c r="B39" s="56"/>
      <c r="C39" s="2">
        <f t="shared" ref="C39:AQ39" si="0">SUM(C15:C38)</f>
        <v>5</v>
      </c>
      <c r="D39" s="2">
        <f t="shared" si="0"/>
        <v>13</v>
      </c>
      <c r="E39" s="2">
        <f t="shared" si="0"/>
        <v>7</v>
      </c>
      <c r="F39" s="24">
        <f t="shared" si="0"/>
        <v>6</v>
      </c>
      <c r="G39" s="24">
        <f t="shared" si="0"/>
        <v>9</v>
      </c>
      <c r="H39" s="24">
        <f t="shared" si="0"/>
        <v>8</v>
      </c>
      <c r="I39" s="24">
        <f t="shared" si="0"/>
        <v>10</v>
      </c>
      <c r="J39" s="24">
        <f t="shared" si="0"/>
        <v>8</v>
      </c>
      <c r="K39" s="24">
        <f t="shared" si="0"/>
        <v>7</v>
      </c>
      <c r="L39" s="24">
        <f t="shared" si="0"/>
        <v>6</v>
      </c>
      <c r="M39" s="24">
        <f t="shared" si="0"/>
        <v>11</v>
      </c>
      <c r="N39" s="24">
        <f t="shared" si="0"/>
        <v>6</v>
      </c>
      <c r="O39" s="24">
        <f t="shared" si="0"/>
        <v>9</v>
      </c>
      <c r="P39" s="24">
        <f t="shared" si="0"/>
        <v>13</v>
      </c>
      <c r="Q39" s="24">
        <f t="shared" si="0"/>
        <v>3</v>
      </c>
      <c r="R39" s="24">
        <f t="shared" si="0"/>
        <v>11</v>
      </c>
      <c r="S39" s="24">
        <f t="shared" si="0"/>
        <v>12</v>
      </c>
      <c r="T39" s="24">
        <f t="shared" si="0"/>
        <v>1</v>
      </c>
      <c r="U39" s="24">
        <f t="shared" si="0"/>
        <v>7</v>
      </c>
      <c r="V39" s="24">
        <f t="shared" si="0"/>
        <v>9</v>
      </c>
      <c r="W39" s="24">
        <f t="shared" si="0"/>
        <v>8</v>
      </c>
      <c r="X39" s="2">
        <f t="shared" si="0"/>
        <v>9</v>
      </c>
      <c r="Y39" s="2">
        <f t="shared" si="0"/>
        <v>7</v>
      </c>
      <c r="Z39" s="2">
        <f t="shared" si="0"/>
        <v>8</v>
      </c>
      <c r="AA39" s="2">
        <f t="shared" si="0"/>
        <v>9</v>
      </c>
      <c r="AB39" s="2">
        <f t="shared" si="0"/>
        <v>7</v>
      </c>
      <c r="AC39" s="2">
        <f t="shared" si="0"/>
        <v>8</v>
      </c>
      <c r="AD39" s="2">
        <f t="shared" si="0"/>
        <v>9</v>
      </c>
      <c r="AE39" s="2">
        <f t="shared" si="0"/>
        <v>8</v>
      </c>
      <c r="AF39" s="2">
        <f t="shared" si="0"/>
        <v>7</v>
      </c>
      <c r="AG39" s="2">
        <f t="shared" si="0"/>
        <v>7</v>
      </c>
      <c r="AH39" s="2">
        <f t="shared" si="0"/>
        <v>9</v>
      </c>
      <c r="AI39" s="2">
        <f t="shared" si="0"/>
        <v>7</v>
      </c>
      <c r="AJ39" s="2">
        <f t="shared" si="0"/>
        <v>8</v>
      </c>
      <c r="AK39" s="2">
        <f t="shared" si="0"/>
        <v>16</v>
      </c>
      <c r="AL39" s="2">
        <f t="shared" si="0"/>
        <v>0</v>
      </c>
      <c r="AM39" s="2">
        <f t="shared" si="0"/>
        <v>7</v>
      </c>
      <c r="AN39" s="2">
        <f t="shared" si="0"/>
        <v>12</v>
      </c>
      <c r="AO39" s="2">
        <f t="shared" si="0"/>
        <v>5</v>
      </c>
      <c r="AP39" s="2">
        <f t="shared" si="0"/>
        <v>7</v>
      </c>
      <c r="AQ39" s="2">
        <f t="shared" si="0"/>
        <v>12</v>
      </c>
      <c r="AR39" s="2">
        <v>2</v>
      </c>
      <c r="AS39" s="2">
        <f t="shared" ref="AS39:AX39" si="1">SUM(AS15:AS38)</f>
        <v>7</v>
      </c>
      <c r="AT39" s="2">
        <f t="shared" si="1"/>
        <v>12</v>
      </c>
      <c r="AU39" s="2">
        <f t="shared" si="1"/>
        <v>6</v>
      </c>
      <c r="AV39" s="2">
        <f t="shared" si="1"/>
        <v>11</v>
      </c>
      <c r="AW39" s="2">
        <f t="shared" si="1"/>
        <v>5</v>
      </c>
      <c r="AX39" s="2">
        <f t="shared" si="1"/>
        <v>8</v>
      </c>
      <c r="AY39" s="2"/>
      <c r="AZ39" s="2">
        <f t="shared" ref="AZ39:BV39" si="2">SUM(AZ15:AZ38)</f>
        <v>11</v>
      </c>
      <c r="BA39" s="2">
        <f t="shared" si="2"/>
        <v>1</v>
      </c>
      <c r="BB39" s="2">
        <f t="shared" si="2"/>
        <v>12</v>
      </c>
      <c r="BC39" s="2">
        <f t="shared" si="2"/>
        <v>11</v>
      </c>
      <c r="BD39" s="2">
        <f t="shared" si="2"/>
        <v>1</v>
      </c>
      <c r="BE39" s="2">
        <f t="shared" si="2"/>
        <v>12</v>
      </c>
      <c r="BF39" s="2">
        <f t="shared" si="2"/>
        <v>11</v>
      </c>
      <c r="BG39" s="2">
        <f t="shared" si="2"/>
        <v>1</v>
      </c>
      <c r="BH39" s="2">
        <f t="shared" si="2"/>
        <v>12</v>
      </c>
      <c r="BI39" s="2">
        <f t="shared" si="2"/>
        <v>11</v>
      </c>
      <c r="BJ39" s="2">
        <f t="shared" si="2"/>
        <v>0</v>
      </c>
      <c r="BK39" s="2">
        <f t="shared" si="2"/>
        <v>7</v>
      </c>
      <c r="BL39" s="2">
        <f t="shared" si="2"/>
        <v>12</v>
      </c>
      <c r="BM39" s="2">
        <f t="shared" si="2"/>
        <v>6</v>
      </c>
      <c r="BN39" s="2">
        <f t="shared" si="2"/>
        <v>8</v>
      </c>
      <c r="BO39" s="2">
        <f t="shared" si="2"/>
        <v>15</v>
      </c>
      <c r="BP39" s="2">
        <f t="shared" si="2"/>
        <v>1</v>
      </c>
      <c r="BQ39" s="2">
        <f t="shared" si="2"/>
        <v>7</v>
      </c>
      <c r="BR39" s="2">
        <f t="shared" si="2"/>
        <v>12</v>
      </c>
      <c r="BS39" s="2">
        <f t="shared" si="2"/>
        <v>4</v>
      </c>
      <c r="BT39" s="2">
        <f t="shared" si="2"/>
        <v>8</v>
      </c>
      <c r="BU39" s="2">
        <f t="shared" si="2"/>
        <v>10</v>
      </c>
      <c r="BV39" s="2">
        <f t="shared" si="2"/>
        <v>6</v>
      </c>
      <c r="BW39" s="2"/>
      <c r="BX39" s="2">
        <f>SUM(BX15:BX38)</f>
        <v>11</v>
      </c>
      <c r="BY39" s="2">
        <f>SUM(BY15:BY38)</f>
        <v>6</v>
      </c>
      <c r="BZ39" s="2"/>
      <c r="CA39" s="2">
        <f>SUM(CA15:CA38)</f>
        <v>11</v>
      </c>
      <c r="CB39" s="2">
        <f>SUM(CB15:CB38)</f>
        <v>6</v>
      </c>
      <c r="CC39" s="2"/>
      <c r="CD39" s="2">
        <f t="shared" ref="CD39:CT39" si="3">SUM(CD15:CD38)</f>
        <v>11</v>
      </c>
      <c r="CE39" s="2">
        <f t="shared" si="3"/>
        <v>6</v>
      </c>
      <c r="CF39" s="2">
        <f t="shared" si="3"/>
        <v>7</v>
      </c>
      <c r="CG39" s="2">
        <f t="shared" si="3"/>
        <v>11</v>
      </c>
      <c r="CH39" s="2">
        <f t="shared" si="3"/>
        <v>7</v>
      </c>
      <c r="CI39" s="2">
        <f t="shared" si="3"/>
        <v>8</v>
      </c>
      <c r="CJ39" s="2">
        <f t="shared" si="3"/>
        <v>7</v>
      </c>
      <c r="CK39" s="2">
        <f t="shared" si="3"/>
        <v>8</v>
      </c>
      <c r="CL39" s="2">
        <f t="shared" si="3"/>
        <v>6</v>
      </c>
      <c r="CM39" s="2">
        <f t="shared" si="3"/>
        <v>12</v>
      </c>
      <c r="CN39" s="2">
        <f t="shared" si="3"/>
        <v>7</v>
      </c>
      <c r="CO39" s="2">
        <f t="shared" si="3"/>
        <v>7</v>
      </c>
      <c r="CP39" s="2">
        <f t="shared" si="3"/>
        <v>16</v>
      </c>
      <c r="CQ39" s="2">
        <f t="shared" si="3"/>
        <v>0</v>
      </c>
      <c r="CR39" s="2">
        <f t="shared" si="3"/>
        <v>6</v>
      </c>
      <c r="CS39" s="2">
        <f t="shared" si="3"/>
        <v>14</v>
      </c>
      <c r="CT39" s="2">
        <f t="shared" si="3"/>
        <v>4</v>
      </c>
      <c r="CU39" s="2"/>
      <c r="CV39" s="2">
        <f t="shared" ref="CV39:DO39" si="4">SUM(CV15:CV38)</f>
        <v>10</v>
      </c>
      <c r="CW39" s="2">
        <f t="shared" si="4"/>
        <v>8</v>
      </c>
      <c r="CX39" s="2">
        <f t="shared" si="4"/>
        <v>5</v>
      </c>
      <c r="CY39" s="2">
        <f t="shared" si="4"/>
        <v>10</v>
      </c>
      <c r="CZ39" s="2">
        <f t="shared" si="4"/>
        <v>9</v>
      </c>
      <c r="DA39" s="24">
        <f t="shared" si="4"/>
        <v>6</v>
      </c>
      <c r="DB39" s="24">
        <f t="shared" si="4"/>
        <v>12</v>
      </c>
      <c r="DC39" s="24">
        <f t="shared" si="4"/>
        <v>7</v>
      </c>
      <c r="DD39" s="24">
        <f t="shared" si="4"/>
        <v>10</v>
      </c>
      <c r="DE39" s="24">
        <f t="shared" si="4"/>
        <v>7</v>
      </c>
      <c r="DF39" s="24">
        <f t="shared" si="4"/>
        <v>7</v>
      </c>
      <c r="DG39" s="2">
        <f t="shared" si="4"/>
        <v>11</v>
      </c>
      <c r="DH39" s="2">
        <f t="shared" si="4"/>
        <v>5</v>
      </c>
      <c r="DI39" s="2">
        <f t="shared" si="4"/>
        <v>8</v>
      </c>
      <c r="DJ39" s="24">
        <f t="shared" si="4"/>
        <v>9</v>
      </c>
      <c r="DK39" s="24">
        <f t="shared" si="4"/>
        <v>2</v>
      </c>
      <c r="DL39" s="24">
        <f t="shared" si="4"/>
        <v>12</v>
      </c>
      <c r="DM39" s="24">
        <f t="shared" si="4"/>
        <v>12</v>
      </c>
      <c r="DN39" s="24">
        <f t="shared" si="4"/>
        <v>11</v>
      </c>
      <c r="DO39" s="24">
        <f t="shared" si="4"/>
        <v>2</v>
      </c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</row>
    <row r="40" spans="1:250" ht="18" customHeight="1">
      <c r="A40" s="30"/>
      <c r="B40" s="56"/>
      <c r="C40" s="11">
        <f>C39/24%</f>
        <v>20.833333333333336</v>
      </c>
      <c r="D40" s="11">
        <f t="shared" ref="D40:BO40" si="5">D39/24%</f>
        <v>54.166666666666671</v>
      </c>
      <c r="E40" s="11">
        <f t="shared" si="5"/>
        <v>29.166666666666668</v>
      </c>
      <c r="F40" s="11">
        <f t="shared" si="5"/>
        <v>25</v>
      </c>
      <c r="G40" s="11">
        <f t="shared" si="5"/>
        <v>37.5</v>
      </c>
      <c r="H40" s="11">
        <f t="shared" si="5"/>
        <v>33.333333333333336</v>
      </c>
      <c r="I40" s="11">
        <f t="shared" si="5"/>
        <v>41.666666666666671</v>
      </c>
      <c r="J40" s="11">
        <f t="shared" si="5"/>
        <v>33.333333333333336</v>
      </c>
      <c r="K40" s="11">
        <f t="shared" si="5"/>
        <v>29.166666666666668</v>
      </c>
      <c r="L40" s="11">
        <f t="shared" si="5"/>
        <v>25</v>
      </c>
      <c r="M40" s="11">
        <f t="shared" si="5"/>
        <v>45.833333333333336</v>
      </c>
      <c r="N40" s="11">
        <f t="shared" si="5"/>
        <v>25</v>
      </c>
      <c r="O40" s="11">
        <f t="shared" si="5"/>
        <v>37.5</v>
      </c>
      <c r="P40" s="11">
        <f t="shared" si="5"/>
        <v>54.166666666666671</v>
      </c>
      <c r="Q40" s="11">
        <f t="shared" si="5"/>
        <v>12.5</v>
      </c>
      <c r="R40" s="11">
        <f t="shared" si="5"/>
        <v>45.833333333333336</v>
      </c>
      <c r="S40" s="11">
        <f t="shared" si="5"/>
        <v>50</v>
      </c>
      <c r="T40" s="11">
        <f t="shared" si="5"/>
        <v>4.166666666666667</v>
      </c>
      <c r="U40" s="11">
        <f t="shared" si="5"/>
        <v>29.166666666666668</v>
      </c>
      <c r="V40" s="11">
        <f t="shared" si="5"/>
        <v>37.5</v>
      </c>
      <c r="W40" s="11">
        <f t="shared" si="5"/>
        <v>33.333333333333336</v>
      </c>
      <c r="X40" s="11">
        <f t="shared" si="5"/>
        <v>37.5</v>
      </c>
      <c r="Y40" s="11">
        <f t="shared" si="5"/>
        <v>29.166666666666668</v>
      </c>
      <c r="Z40" s="11">
        <f t="shared" si="5"/>
        <v>33.333333333333336</v>
      </c>
      <c r="AA40" s="11">
        <f t="shared" si="5"/>
        <v>37.5</v>
      </c>
      <c r="AB40" s="11">
        <f t="shared" si="5"/>
        <v>29.166666666666668</v>
      </c>
      <c r="AC40" s="11">
        <f t="shared" si="5"/>
        <v>33.333333333333336</v>
      </c>
      <c r="AD40" s="11">
        <f t="shared" si="5"/>
        <v>37.5</v>
      </c>
      <c r="AE40" s="11">
        <f t="shared" si="5"/>
        <v>33.333333333333336</v>
      </c>
      <c r="AF40" s="11">
        <f t="shared" si="5"/>
        <v>29.166666666666668</v>
      </c>
      <c r="AG40" s="11">
        <f t="shared" si="5"/>
        <v>29.166666666666668</v>
      </c>
      <c r="AH40" s="11">
        <f t="shared" si="5"/>
        <v>37.5</v>
      </c>
      <c r="AI40" s="11">
        <f t="shared" si="5"/>
        <v>29.166666666666668</v>
      </c>
      <c r="AJ40" s="11">
        <f t="shared" si="5"/>
        <v>33.333333333333336</v>
      </c>
      <c r="AK40" s="11">
        <f t="shared" si="5"/>
        <v>66.666666666666671</v>
      </c>
      <c r="AL40" s="11">
        <f t="shared" si="5"/>
        <v>0</v>
      </c>
      <c r="AM40" s="11">
        <f t="shared" si="5"/>
        <v>29.166666666666668</v>
      </c>
      <c r="AN40" s="11">
        <f t="shared" si="5"/>
        <v>50</v>
      </c>
      <c r="AO40" s="11">
        <f t="shared" si="5"/>
        <v>20.833333333333336</v>
      </c>
      <c r="AP40" s="11">
        <f t="shared" si="5"/>
        <v>29.166666666666668</v>
      </c>
      <c r="AQ40" s="11">
        <f t="shared" si="5"/>
        <v>50</v>
      </c>
      <c r="AR40" s="11">
        <f t="shared" si="5"/>
        <v>8.3333333333333339</v>
      </c>
      <c r="AS40" s="11">
        <f t="shared" si="5"/>
        <v>29.166666666666668</v>
      </c>
      <c r="AT40" s="11">
        <f t="shared" si="5"/>
        <v>50</v>
      </c>
      <c r="AU40" s="11">
        <f t="shared" si="5"/>
        <v>25</v>
      </c>
      <c r="AV40" s="11">
        <f t="shared" si="5"/>
        <v>45.833333333333336</v>
      </c>
      <c r="AW40" s="11">
        <f t="shared" si="5"/>
        <v>20.833333333333336</v>
      </c>
      <c r="AX40" s="11">
        <f t="shared" si="5"/>
        <v>33.333333333333336</v>
      </c>
      <c r="AY40" s="11">
        <f t="shared" si="5"/>
        <v>0</v>
      </c>
      <c r="AZ40" s="11">
        <f t="shared" si="5"/>
        <v>45.833333333333336</v>
      </c>
      <c r="BA40" s="11">
        <f t="shared" si="5"/>
        <v>4.166666666666667</v>
      </c>
      <c r="BB40" s="11">
        <f t="shared" si="5"/>
        <v>50</v>
      </c>
      <c r="BC40" s="11">
        <f t="shared" si="5"/>
        <v>45.833333333333336</v>
      </c>
      <c r="BD40" s="11">
        <f t="shared" si="5"/>
        <v>4.166666666666667</v>
      </c>
      <c r="BE40" s="11">
        <f t="shared" si="5"/>
        <v>50</v>
      </c>
      <c r="BF40" s="11">
        <f t="shared" si="5"/>
        <v>45.833333333333336</v>
      </c>
      <c r="BG40" s="11">
        <f t="shared" si="5"/>
        <v>4.166666666666667</v>
      </c>
      <c r="BH40" s="11">
        <f t="shared" si="5"/>
        <v>50</v>
      </c>
      <c r="BI40" s="11">
        <f t="shared" si="5"/>
        <v>45.833333333333336</v>
      </c>
      <c r="BJ40" s="11">
        <f t="shared" si="5"/>
        <v>0</v>
      </c>
      <c r="BK40" s="11">
        <f t="shared" si="5"/>
        <v>29.166666666666668</v>
      </c>
      <c r="BL40" s="11">
        <f t="shared" si="5"/>
        <v>50</v>
      </c>
      <c r="BM40" s="11">
        <f t="shared" si="5"/>
        <v>25</v>
      </c>
      <c r="BN40" s="11">
        <f t="shared" si="5"/>
        <v>33.333333333333336</v>
      </c>
      <c r="BO40" s="11">
        <f t="shared" si="5"/>
        <v>62.5</v>
      </c>
      <c r="BP40" s="11">
        <f t="shared" ref="BP40:DO40" si="6">BP39/24%</f>
        <v>4.166666666666667</v>
      </c>
      <c r="BQ40" s="11">
        <f t="shared" si="6"/>
        <v>29.166666666666668</v>
      </c>
      <c r="BR40" s="11">
        <f t="shared" si="6"/>
        <v>50</v>
      </c>
      <c r="BS40" s="11">
        <f t="shared" si="6"/>
        <v>16.666666666666668</v>
      </c>
      <c r="BT40" s="11">
        <f t="shared" si="6"/>
        <v>33.333333333333336</v>
      </c>
      <c r="BU40" s="11">
        <f t="shared" si="6"/>
        <v>41.666666666666671</v>
      </c>
      <c r="BV40" s="11">
        <f t="shared" si="6"/>
        <v>25</v>
      </c>
      <c r="BW40" s="11">
        <f t="shared" si="6"/>
        <v>0</v>
      </c>
      <c r="BX40" s="11">
        <f t="shared" si="6"/>
        <v>45.833333333333336</v>
      </c>
      <c r="BY40" s="11">
        <f t="shared" si="6"/>
        <v>25</v>
      </c>
      <c r="BZ40" s="11">
        <f t="shared" si="6"/>
        <v>0</v>
      </c>
      <c r="CA40" s="11">
        <f t="shared" si="6"/>
        <v>45.833333333333336</v>
      </c>
      <c r="CB40" s="11">
        <f t="shared" si="6"/>
        <v>25</v>
      </c>
      <c r="CC40" s="11">
        <f t="shared" si="6"/>
        <v>0</v>
      </c>
      <c r="CD40" s="11">
        <f t="shared" si="6"/>
        <v>45.833333333333336</v>
      </c>
      <c r="CE40" s="11">
        <f t="shared" si="6"/>
        <v>25</v>
      </c>
      <c r="CF40" s="11">
        <f t="shared" si="6"/>
        <v>29.166666666666668</v>
      </c>
      <c r="CG40" s="11">
        <f t="shared" si="6"/>
        <v>45.833333333333336</v>
      </c>
      <c r="CH40" s="11">
        <f t="shared" si="6"/>
        <v>29.166666666666668</v>
      </c>
      <c r="CI40" s="11">
        <f t="shared" si="6"/>
        <v>33.333333333333336</v>
      </c>
      <c r="CJ40" s="11">
        <f t="shared" si="6"/>
        <v>29.166666666666668</v>
      </c>
      <c r="CK40" s="11">
        <f t="shared" si="6"/>
        <v>33.333333333333336</v>
      </c>
      <c r="CL40" s="11">
        <f t="shared" si="6"/>
        <v>25</v>
      </c>
      <c r="CM40" s="11">
        <f t="shared" si="6"/>
        <v>50</v>
      </c>
      <c r="CN40" s="11">
        <f t="shared" si="6"/>
        <v>29.166666666666668</v>
      </c>
      <c r="CO40" s="11">
        <f t="shared" si="6"/>
        <v>29.166666666666668</v>
      </c>
      <c r="CP40" s="11">
        <f t="shared" si="6"/>
        <v>66.666666666666671</v>
      </c>
      <c r="CQ40" s="11">
        <f t="shared" si="6"/>
        <v>0</v>
      </c>
      <c r="CR40" s="11">
        <f t="shared" si="6"/>
        <v>25</v>
      </c>
      <c r="CS40" s="11">
        <f t="shared" si="6"/>
        <v>58.333333333333336</v>
      </c>
      <c r="CT40" s="11">
        <f t="shared" si="6"/>
        <v>16.666666666666668</v>
      </c>
      <c r="CU40" s="11">
        <f t="shared" si="6"/>
        <v>0</v>
      </c>
      <c r="CV40" s="11">
        <f t="shared" si="6"/>
        <v>41.666666666666671</v>
      </c>
      <c r="CW40" s="11">
        <f t="shared" si="6"/>
        <v>33.333333333333336</v>
      </c>
      <c r="CX40" s="11">
        <f t="shared" si="6"/>
        <v>20.833333333333336</v>
      </c>
      <c r="CY40" s="11">
        <f t="shared" si="6"/>
        <v>41.666666666666671</v>
      </c>
      <c r="CZ40" s="11">
        <f t="shared" si="6"/>
        <v>37.5</v>
      </c>
      <c r="DA40" s="11">
        <f t="shared" si="6"/>
        <v>25</v>
      </c>
      <c r="DB40" s="11">
        <f t="shared" si="6"/>
        <v>50</v>
      </c>
      <c r="DC40" s="11">
        <f t="shared" si="6"/>
        <v>29.166666666666668</v>
      </c>
      <c r="DD40" s="11">
        <f t="shared" si="6"/>
        <v>41.666666666666671</v>
      </c>
      <c r="DE40" s="11">
        <f t="shared" si="6"/>
        <v>29.166666666666668</v>
      </c>
      <c r="DF40" s="11">
        <f t="shared" si="6"/>
        <v>29.166666666666668</v>
      </c>
      <c r="DG40" s="11">
        <f t="shared" si="6"/>
        <v>45.833333333333336</v>
      </c>
      <c r="DH40" s="11">
        <f t="shared" si="6"/>
        <v>20.833333333333336</v>
      </c>
      <c r="DI40" s="11">
        <f t="shared" si="6"/>
        <v>33.333333333333336</v>
      </c>
      <c r="DJ40" s="11">
        <f t="shared" si="6"/>
        <v>37.5</v>
      </c>
      <c r="DK40" s="11">
        <f t="shared" si="6"/>
        <v>8.3333333333333339</v>
      </c>
      <c r="DL40" s="11">
        <f t="shared" si="6"/>
        <v>50</v>
      </c>
      <c r="DM40" s="11">
        <f t="shared" si="6"/>
        <v>50</v>
      </c>
      <c r="DN40" s="11">
        <f t="shared" si="6"/>
        <v>45.833333333333336</v>
      </c>
      <c r="DO40" s="11">
        <f t="shared" si="6"/>
        <v>8.3333333333333339</v>
      </c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</row>
    <row r="41" spans="1:250" ht="18" customHeight="1">
      <c r="A41" s="44"/>
      <c r="B41" s="8"/>
      <c r="C41" s="9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</row>
    <row r="42" spans="1:250" ht="18" customHeight="1">
      <c r="A42" s="44"/>
      <c r="B42" s="76" t="s">
        <v>140</v>
      </c>
      <c r="C42" s="77"/>
      <c r="D42" s="77"/>
      <c r="E42" s="78"/>
      <c r="F42" s="13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</row>
    <row r="43" spans="1:250" ht="18" customHeight="1">
      <c r="A43" s="44"/>
      <c r="B43" s="14" t="s">
        <v>141</v>
      </c>
      <c r="C43" s="15" t="s">
        <v>144</v>
      </c>
      <c r="D43" s="22">
        <f>E43/100*24</f>
        <v>7.7142857142857153</v>
      </c>
      <c r="E43" s="16">
        <f>(C40+F40+I40+L40+O40+R40+U40)/7</f>
        <v>32.142857142857146</v>
      </c>
      <c r="F43" s="17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</row>
    <row r="44" spans="1:250" ht="18" customHeight="1">
      <c r="A44" s="45"/>
      <c r="B44" s="14" t="s">
        <v>142</v>
      </c>
      <c r="C44" s="18" t="s">
        <v>144</v>
      </c>
      <c r="D44" s="22">
        <v>10</v>
      </c>
      <c r="E44" s="19">
        <f>(D40+G40+J40+M40+P40+S40+V40)/7</f>
        <v>44.642857142857146</v>
      </c>
      <c r="F44" s="17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</row>
    <row r="45" spans="1:250" ht="18" customHeight="1">
      <c r="A45" s="45"/>
      <c r="B45" s="14" t="s">
        <v>143</v>
      </c>
      <c r="C45" s="18" t="s">
        <v>144</v>
      </c>
      <c r="D45" s="22">
        <f>E45/100*24</f>
        <v>5.5200000000000005</v>
      </c>
      <c r="E45" s="19">
        <v>23</v>
      </c>
      <c r="F45" s="17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</row>
    <row r="46" spans="1:250" ht="18" customHeight="1">
      <c r="A46" s="44"/>
      <c r="B46" s="14"/>
      <c r="C46" s="18"/>
      <c r="D46" s="21">
        <f>SUM(D43:D45)</f>
        <v>23.234285714285715</v>
      </c>
      <c r="E46" s="21">
        <f>SUM(E43:E45)</f>
        <v>99.785714285714292</v>
      </c>
      <c r="F46" s="17"/>
      <c r="G46" s="29"/>
      <c r="H46" s="28"/>
      <c r="I46" s="26"/>
      <c r="J46" s="26"/>
      <c r="K46" s="26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</row>
    <row r="47" spans="1:250" ht="18" customHeight="1">
      <c r="A47" s="48"/>
      <c r="B47" s="14"/>
      <c r="D47" s="64" t="s">
        <v>53</v>
      </c>
      <c r="E47" s="65"/>
      <c r="F47" s="80" t="s">
        <v>3</v>
      </c>
      <c r="G47" s="81"/>
      <c r="H47" s="28"/>
      <c r="I47" s="28"/>
      <c r="J47" s="26"/>
      <c r="K47" s="26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</row>
    <row r="48" spans="1:250" ht="18" customHeight="1">
      <c r="A48" s="30"/>
      <c r="B48" s="14" t="s">
        <v>141</v>
      </c>
      <c r="C48" s="18" t="s">
        <v>145</v>
      </c>
      <c r="D48" s="22">
        <f>E48/100*24</f>
        <v>7.9999999999999982</v>
      </c>
      <c r="E48" s="19">
        <f>(X40+AA40+AD40+AG40+AJ40+AM40+AP40)/7</f>
        <v>33.333333333333329</v>
      </c>
      <c r="F48" s="22">
        <v>8</v>
      </c>
      <c r="G48" s="19">
        <v>36</v>
      </c>
      <c r="H48" s="28">
        <v>30.7</v>
      </c>
      <c r="I48" s="28"/>
      <c r="J48" s="26"/>
      <c r="K48" s="26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</row>
    <row r="49" spans="1:16">
      <c r="A49" s="50" t="s">
        <v>139</v>
      </c>
      <c r="B49" s="14" t="s">
        <v>142</v>
      </c>
      <c r="C49" s="18" t="s">
        <v>145</v>
      </c>
      <c r="D49" s="22">
        <f>E49/100*24</f>
        <v>10.142857142857144</v>
      </c>
      <c r="E49" s="19">
        <f>(Y40+AB40+AE40+AH40+AK40+AN40+AQ40)/7</f>
        <v>42.261904761904766</v>
      </c>
      <c r="F49" s="22">
        <f>G49/100*24</f>
        <v>10.000000000000002</v>
      </c>
      <c r="G49" s="19">
        <f>(AT40+AW40+AZ40+BC40+BF40)/5</f>
        <v>41.666666666666671</v>
      </c>
      <c r="H49" s="28"/>
    </row>
    <row r="50" spans="1:16" ht="39" customHeight="1">
      <c r="A50" s="51" t="s">
        <v>149</v>
      </c>
      <c r="B50" s="14" t="s">
        <v>143</v>
      </c>
      <c r="C50" s="18" t="s">
        <v>145</v>
      </c>
      <c r="D50" s="22">
        <v>6</v>
      </c>
      <c r="E50" s="19">
        <v>24</v>
      </c>
      <c r="F50" s="22">
        <v>6</v>
      </c>
      <c r="G50" s="19">
        <v>22</v>
      </c>
      <c r="H50" s="28"/>
    </row>
    <row r="51" spans="1:16">
      <c r="B51" s="14"/>
      <c r="C51" s="18"/>
      <c r="D51" s="21">
        <f>SUM(D48:D50)</f>
        <v>24.142857142857142</v>
      </c>
      <c r="E51" s="21">
        <f>SUM(E48:E50)</f>
        <v>99.595238095238102</v>
      </c>
      <c r="F51" s="21">
        <f>SUM(F48:F50)</f>
        <v>24</v>
      </c>
      <c r="G51" s="21">
        <f>SUM(G48:G50)</f>
        <v>99.666666666666671</v>
      </c>
      <c r="H51" s="28"/>
    </row>
    <row r="52" spans="1:16">
      <c r="B52" s="14" t="s">
        <v>141</v>
      </c>
      <c r="C52" s="18" t="s">
        <v>146</v>
      </c>
      <c r="D52" s="22">
        <f>E52/100*24</f>
        <v>8.3999999999999986</v>
      </c>
      <c r="E52" s="19">
        <f>(BH40+BK40+BN40+BQ40+BT40)/5</f>
        <v>35</v>
      </c>
      <c r="F52" s="17"/>
      <c r="G52" s="17"/>
      <c r="H52" s="27">
        <f>SUM(E52:G52)</f>
        <v>35</v>
      </c>
    </row>
    <row r="53" spans="1:16">
      <c r="B53" s="14" t="s">
        <v>142</v>
      </c>
      <c r="C53" s="18" t="s">
        <v>146</v>
      </c>
      <c r="D53" s="22">
        <v>10</v>
      </c>
      <c r="E53" s="19">
        <f>(BI40+BL40+BO40+BR40+BU40)/5</f>
        <v>50</v>
      </c>
      <c r="F53" s="17"/>
      <c r="G53" s="17"/>
      <c r="H53" s="28"/>
    </row>
    <row r="54" spans="1:16">
      <c r="B54" s="14" t="s">
        <v>143</v>
      </c>
      <c r="C54" s="18" t="s">
        <v>146</v>
      </c>
      <c r="D54" s="22">
        <v>6</v>
      </c>
      <c r="E54" s="19">
        <v>15</v>
      </c>
      <c r="F54" s="17"/>
      <c r="G54" s="17"/>
      <c r="H54" s="27"/>
    </row>
    <row r="55" spans="1:16">
      <c r="B55" s="14"/>
      <c r="C55" s="18"/>
      <c r="D55" s="20">
        <v>24</v>
      </c>
      <c r="E55" s="21">
        <f>SUM(E52:E54)</f>
        <v>100</v>
      </c>
      <c r="F55" s="17"/>
      <c r="G55" s="17"/>
      <c r="H55" s="28"/>
    </row>
    <row r="56" spans="1:16">
      <c r="B56" s="14"/>
      <c r="C56" s="18"/>
      <c r="D56" s="64" t="s">
        <v>101</v>
      </c>
      <c r="E56" s="65"/>
      <c r="F56" s="82" t="s">
        <v>102</v>
      </c>
      <c r="G56" s="83"/>
      <c r="H56" s="96" t="s">
        <v>255</v>
      </c>
      <c r="I56" s="97"/>
      <c r="J56" s="98" t="s">
        <v>256</v>
      </c>
      <c r="K56" s="98"/>
      <c r="L56" s="99" t="s">
        <v>102</v>
      </c>
      <c r="M56" s="99"/>
    </row>
    <row r="57" spans="1:16" ht="15" customHeight="1">
      <c r="B57" s="14" t="s">
        <v>141</v>
      </c>
      <c r="C57" s="18" t="s">
        <v>147</v>
      </c>
      <c r="D57" s="22">
        <f>E57/100*24</f>
        <v>1.75</v>
      </c>
      <c r="E57" s="19">
        <f>(BW40+BZ40+CC40+CF40)/4</f>
        <v>7.291666666666667</v>
      </c>
      <c r="F57" s="22">
        <f>G57/100*24</f>
        <v>5.3333333333333339</v>
      </c>
      <c r="G57" s="19">
        <f>(CI40+CL40+CO40+CR40+CU40+CX40)/6</f>
        <v>22.222222222222225</v>
      </c>
      <c r="H57" s="22">
        <v>5</v>
      </c>
      <c r="I57" s="19">
        <v>22.2</v>
      </c>
      <c r="J57" s="22">
        <v>5</v>
      </c>
      <c r="K57" s="19">
        <v>22.2</v>
      </c>
      <c r="L57" s="22">
        <v>5</v>
      </c>
      <c r="M57" s="19">
        <v>22.2</v>
      </c>
    </row>
    <row r="58" spans="1:16" ht="15" customHeight="1">
      <c r="B58" s="14" t="s">
        <v>142</v>
      </c>
      <c r="C58" s="18" t="s">
        <v>147</v>
      </c>
      <c r="D58" s="22">
        <v>11</v>
      </c>
      <c r="E58" s="19">
        <v>42</v>
      </c>
      <c r="F58" s="22">
        <f>G58/100*24</f>
        <v>11.500000000000004</v>
      </c>
      <c r="G58" s="19">
        <f>(CJ40+CM40+CP40+CS40+CV40+CY40)/6</f>
        <v>47.916666666666679</v>
      </c>
      <c r="H58" s="22">
        <v>12</v>
      </c>
      <c r="I58" s="19">
        <v>47.9</v>
      </c>
      <c r="J58" s="22">
        <v>12</v>
      </c>
      <c r="K58" s="19">
        <v>47.9</v>
      </c>
      <c r="L58" s="22">
        <f>M58/100*24</f>
        <v>11.500000000000004</v>
      </c>
      <c r="M58" s="19">
        <f>(CP40+CS40+CV40+CY40+DB40+DE40)/6</f>
        <v>47.916666666666679</v>
      </c>
    </row>
    <row r="59" spans="1:16">
      <c r="B59" s="14" t="s">
        <v>143</v>
      </c>
      <c r="C59" s="18" t="s">
        <v>147</v>
      </c>
      <c r="D59" s="22">
        <v>11</v>
      </c>
      <c r="E59" s="19">
        <v>34</v>
      </c>
      <c r="F59" s="22">
        <v>7</v>
      </c>
      <c r="G59" s="19">
        <v>30</v>
      </c>
      <c r="H59" s="22">
        <v>7</v>
      </c>
      <c r="I59" s="19">
        <v>30</v>
      </c>
      <c r="J59" s="22">
        <v>7</v>
      </c>
      <c r="K59" s="19">
        <v>30</v>
      </c>
      <c r="L59" s="22">
        <v>7</v>
      </c>
      <c r="M59" s="19">
        <v>30</v>
      </c>
    </row>
    <row r="60" spans="1:16">
      <c r="B60" s="14"/>
      <c r="C60" s="18"/>
      <c r="D60" s="20">
        <v>24</v>
      </c>
      <c r="E60" s="20">
        <v>100</v>
      </c>
      <c r="F60" s="20">
        <v>24</v>
      </c>
      <c r="G60" s="20">
        <v>100</v>
      </c>
      <c r="H60" s="20">
        <v>24</v>
      </c>
      <c r="I60" s="20">
        <v>100</v>
      </c>
      <c r="J60" s="20">
        <v>24</v>
      </c>
      <c r="K60" s="20">
        <v>100</v>
      </c>
      <c r="L60" s="20">
        <v>24</v>
      </c>
      <c r="M60" s="20">
        <v>100</v>
      </c>
    </row>
    <row r="61" spans="1:16">
      <c r="B61" s="14" t="s">
        <v>141</v>
      </c>
      <c r="C61" s="18" t="s">
        <v>148</v>
      </c>
      <c r="D61" s="22">
        <f>E61/100*24</f>
        <v>9.6000000000000014</v>
      </c>
      <c r="E61" s="19">
        <f>(DA40+DD40+DG40+DJ40+DM40)/5</f>
        <v>40</v>
      </c>
      <c r="F61" s="17"/>
      <c r="G61" s="17"/>
      <c r="H61" s="27">
        <f>SUM(E61:G61)</f>
        <v>40</v>
      </c>
    </row>
    <row r="62" spans="1:16">
      <c r="B62" s="14" t="s">
        <v>142</v>
      </c>
      <c r="C62" s="18" t="s">
        <v>148</v>
      </c>
      <c r="D62" s="22">
        <v>8</v>
      </c>
      <c r="E62" s="19">
        <f>(DB40+DE40+DH40+DK40+DN40)/5</f>
        <v>30.833333333333332</v>
      </c>
      <c r="F62" s="17"/>
      <c r="G62" s="17"/>
      <c r="H62" s="28"/>
    </row>
    <row r="63" spans="1:16">
      <c r="B63" s="14" t="s">
        <v>143</v>
      </c>
      <c r="C63" s="18" t="s">
        <v>148</v>
      </c>
      <c r="D63" s="22">
        <v>6</v>
      </c>
      <c r="E63" s="19">
        <f>(DC40+DF40+DI40+DL40+DO40)/5</f>
        <v>30.000000000000007</v>
      </c>
      <c r="I63" s="31"/>
      <c r="J63" s="31"/>
      <c r="K63" s="31"/>
      <c r="L63" s="31"/>
      <c r="M63" s="31"/>
      <c r="N63" s="31"/>
      <c r="O63" s="31"/>
      <c r="P63" s="31"/>
    </row>
    <row r="64" spans="1:16">
      <c r="B64" s="14"/>
      <c r="C64" s="18"/>
      <c r="D64" s="20">
        <v>24</v>
      </c>
      <c r="E64" s="20">
        <v>100</v>
      </c>
      <c r="I64" s="31"/>
      <c r="J64" s="31"/>
      <c r="K64" s="31"/>
      <c r="L64" s="31"/>
      <c r="M64" s="31"/>
      <c r="N64" s="31"/>
      <c r="O64" s="31"/>
      <c r="P64" s="31"/>
    </row>
    <row r="81" ht="17.25" customHeight="1"/>
  </sheetData>
  <sortState ref="B16:B38">
    <sortCondition ref="B15"/>
  </sortState>
  <mergeCells count="117">
    <mergeCell ref="H56:I56"/>
    <mergeCell ref="J56:K56"/>
    <mergeCell ref="L56:M56"/>
    <mergeCell ref="B42:E42"/>
    <mergeCell ref="D56:E56"/>
    <mergeCell ref="DM2:DN2"/>
    <mergeCell ref="F47:G47"/>
    <mergeCell ref="F56:G56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X13:Z13"/>
    <mergeCell ref="AG13:AI13"/>
    <mergeCell ref="AJ13:AL13"/>
    <mergeCell ref="L13:N13"/>
    <mergeCell ref="O13:Q13"/>
    <mergeCell ref="R13:T13"/>
    <mergeCell ref="U13:W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7:E47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4"/>
  <sheetViews>
    <sheetView workbookViewId="0">
      <selection activeCell="M4" sqref="M4"/>
    </sheetView>
  </sheetViews>
  <sheetFormatPr defaultRowHeight="15"/>
  <cols>
    <col min="2" max="2" width="12" bestFit="1" customWidth="1"/>
    <col min="4" max="4" width="10.140625" bestFit="1" customWidth="1"/>
  </cols>
  <sheetData>
    <row r="1" spans="1:14">
      <c r="A1" s="86" t="s">
        <v>226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t="s">
        <v>226</v>
      </c>
    </row>
    <row r="2" spans="1:14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4" ht="20.25">
      <c r="B3" s="54" t="s">
        <v>215</v>
      </c>
      <c r="C3" s="49"/>
      <c r="D3" s="49"/>
    </row>
    <row r="4" spans="1:14" ht="92.25">
      <c r="B4" s="33" t="s">
        <v>216</v>
      </c>
      <c r="C4" s="33" t="s">
        <v>55</v>
      </c>
      <c r="D4" s="33" t="s">
        <v>53</v>
      </c>
      <c r="E4" s="33" t="s">
        <v>3</v>
      </c>
      <c r="F4" s="33" t="s">
        <v>218</v>
      </c>
      <c r="G4" s="33" t="s">
        <v>101</v>
      </c>
      <c r="H4" s="33" t="s">
        <v>102</v>
      </c>
      <c r="I4" s="33" t="s">
        <v>124</v>
      </c>
    </row>
    <row r="5" spans="1:14" ht="15.75">
      <c r="B5" s="34" t="s">
        <v>141</v>
      </c>
      <c r="C5" s="19">
        <f>'кіші топ '!E43</f>
        <v>32.142857142857146</v>
      </c>
      <c r="D5" s="35">
        <f>'кіші топ '!E48</f>
        <v>33.333333333333329</v>
      </c>
      <c r="E5" s="35">
        <f>'кіші топ '!G48</f>
        <v>36</v>
      </c>
      <c r="F5" s="35">
        <f>'кіші топ '!E52</f>
        <v>35</v>
      </c>
      <c r="G5" s="35">
        <f>'кіші топ '!E57</f>
        <v>7.291666666666667</v>
      </c>
      <c r="H5" s="35">
        <f>'кіші топ '!G57</f>
        <v>22.222222222222225</v>
      </c>
      <c r="I5" s="35">
        <f>'кіші топ '!E61</f>
        <v>40</v>
      </c>
    </row>
    <row r="6" spans="1:14" ht="15.75">
      <c r="B6" s="34" t="s">
        <v>142</v>
      </c>
      <c r="C6" s="19">
        <f>'кіші топ '!E44</f>
        <v>44.642857142857146</v>
      </c>
      <c r="D6" s="35">
        <f>'кіші топ '!E49</f>
        <v>42.261904761904766</v>
      </c>
      <c r="E6" s="35">
        <f>'кіші топ '!G49</f>
        <v>41.666666666666671</v>
      </c>
      <c r="F6" s="35">
        <f>'кіші топ '!E53</f>
        <v>50</v>
      </c>
      <c r="G6" s="35">
        <f>'кіші топ '!E58</f>
        <v>42</v>
      </c>
      <c r="H6" s="35">
        <f>'кіші топ '!G58</f>
        <v>47.916666666666679</v>
      </c>
      <c r="I6" s="35">
        <f>'кіші топ '!E62</f>
        <v>30.833333333333332</v>
      </c>
    </row>
    <row r="7" spans="1:14" ht="15.75">
      <c r="B7" s="34" t="s">
        <v>143</v>
      </c>
      <c r="C7" s="19">
        <f>'кіші топ '!E45</f>
        <v>23</v>
      </c>
      <c r="D7" s="35">
        <f>'кіші топ '!E50</f>
        <v>24</v>
      </c>
      <c r="E7" s="35">
        <f>'кіші топ '!G50</f>
        <v>22</v>
      </c>
      <c r="F7" s="35">
        <f>'кіші топ '!E54</f>
        <v>15</v>
      </c>
      <c r="G7" s="35">
        <f>'кіші топ '!E59</f>
        <v>34</v>
      </c>
      <c r="H7" s="35">
        <f>'кіші топ '!G59</f>
        <v>30</v>
      </c>
      <c r="I7" s="35">
        <f>'кіші топ '!E63</f>
        <v>30.000000000000007</v>
      </c>
    </row>
    <row r="8" spans="1:14" s="31" customFormat="1" ht="15.75">
      <c r="A8" s="53"/>
      <c r="B8" s="52"/>
      <c r="C8" s="53"/>
      <c r="D8" s="53"/>
      <c r="E8" s="53"/>
      <c r="F8" s="53"/>
      <c r="G8" s="53"/>
      <c r="H8" s="53"/>
    </row>
    <row r="9" spans="1:14" ht="15.75">
      <c r="A9" s="53"/>
      <c r="B9" s="52"/>
      <c r="C9" s="53"/>
      <c r="D9" s="53"/>
      <c r="E9" s="53"/>
      <c r="F9" s="53"/>
      <c r="G9" s="53"/>
      <c r="H9" s="53"/>
    </row>
    <row r="10" spans="1:14" ht="15.75">
      <c r="A10" s="53"/>
      <c r="B10" s="52"/>
      <c r="C10" s="53"/>
      <c r="D10" s="53"/>
      <c r="E10" s="53"/>
      <c r="F10" s="53"/>
      <c r="G10" s="53"/>
      <c r="H10" s="53"/>
    </row>
    <row r="11" spans="1:14" ht="15.75">
      <c r="A11" s="53"/>
      <c r="B11" s="52"/>
      <c r="C11" s="53"/>
      <c r="D11" s="53"/>
      <c r="E11" s="53"/>
      <c r="F11" s="53"/>
      <c r="G11" s="53"/>
      <c r="H11" s="53"/>
    </row>
    <row r="12" spans="1:14" ht="15.75">
      <c r="A12" s="53"/>
      <c r="B12" s="52"/>
      <c r="C12" s="53"/>
      <c r="D12" s="53"/>
      <c r="E12" s="53"/>
      <c r="F12" s="53"/>
      <c r="G12" s="53"/>
      <c r="H12" s="53"/>
    </row>
    <row r="13" spans="1:14" ht="15.75">
      <c r="A13" s="53"/>
      <c r="B13" s="52"/>
      <c r="C13" s="53"/>
      <c r="D13" s="53"/>
      <c r="E13" s="53"/>
      <c r="F13" s="53"/>
      <c r="G13" s="53"/>
      <c r="H13" s="53"/>
    </row>
    <row r="14" spans="1:14" ht="15.75">
      <c r="A14" s="53"/>
      <c r="B14" s="52"/>
      <c r="C14" s="53"/>
      <c r="D14" s="53"/>
      <c r="E14" s="53"/>
      <c r="F14" s="53"/>
      <c r="G14" s="53"/>
      <c r="H14" s="53"/>
    </row>
    <row r="15" spans="1:14" ht="15.75">
      <c r="A15" s="53"/>
      <c r="B15" s="52"/>
      <c r="C15" s="53"/>
      <c r="D15" s="53"/>
      <c r="E15" s="53"/>
      <c r="F15" s="53"/>
      <c r="G15" s="53"/>
      <c r="H15" s="53"/>
    </row>
    <row r="16" spans="1:14" ht="15.75">
      <c r="A16" s="53"/>
      <c r="B16" s="52"/>
      <c r="C16" s="53"/>
      <c r="D16" s="53"/>
      <c r="E16" s="53"/>
      <c r="F16" s="53"/>
      <c r="G16" s="53"/>
      <c r="H16" s="53"/>
    </row>
    <row r="17" spans="1:9" ht="15.75">
      <c r="A17" s="53"/>
      <c r="B17" s="52"/>
      <c r="C17" s="53"/>
      <c r="D17" s="53"/>
      <c r="E17" s="53"/>
      <c r="F17" s="53"/>
      <c r="G17" s="53"/>
      <c r="H17" s="53"/>
    </row>
    <row r="18" spans="1:9" ht="15.75">
      <c r="A18" s="53"/>
      <c r="B18" s="52"/>
      <c r="C18" s="53"/>
      <c r="D18" s="53"/>
      <c r="E18" s="53"/>
      <c r="F18" s="53"/>
      <c r="G18" s="53"/>
      <c r="H18" s="53"/>
    </row>
    <row r="19" spans="1:9" ht="15.75">
      <c r="A19" s="53"/>
      <c r="B19" s="52"/>
      <c r="C19" s="53"/>
      <c r="D19" s="53"/>
      <c r="E19" s="53"/>
      <c r="F19" s="53"/>
      <c r="G19" s="53"/>
      <c r="H19" s="53"/>
    </row>
    <row r="20" spans="1:9" ht="15.75">
      <c r="A20" s="53"/>
      <c r="B20" s="52"/>
      <c r="C20" s="53"/>
      <c r="D20" s="53"/>
      <c r="E20" s="53"/>
      <c r="F20" s="53"/>
      <c r="G20" s="53"/>
      <c r="H20" s="53"/>
    </row>
    <row r="21" spans="1:9" ht="15.75">
      <c r="A21" s="36"/>
      <c r="B21" s="36"/>
      <c r="C21" s="36"/>
      <c r="D21" s="36"/>
      <c r="E21" s="36"/>
      <c r="F21" s="36"/>
      <c r="G21" s="36"/>
      <c r="H21" s="36"/>
    </row>
    <row r="22" spans="1:9" s="31" customFormat="1" ht="15.75">
      <c r="A22" s="53"/>
      <c r="B22" s="52"/>
      <c r="C22" s="53"/>
      <c r="D22" s="53"/>
      <c r="E22" s="53"/>
      <c r="F22" s="53"/>
      <c r="G22" s="53"/>
      <c r="H22" s="53"/>
    </row>
    <row r="23" spans="1:9" ht="15.75">
      <c r="A23" s="53"/>
      <c r="B23" s="52"/>
      <c r="C23" s="53"/>
      <c r="D23" s="53"/>
      <c r="E23" s="53"/>
      <c r="F23" s="53"/>
      <c r="G23" s="53"/>
      <c r="H23" s="53"/>
    </row>
    <row r="24" spans="1:9" ht="15.75">
      <c r="A24" s="53"/>
      <c r="B24" s="52"/>
      <c r="C24" s="53"/>
      <c r="D24" s="53"/>
      <c r="E24" s="53"/>
      <c r="F24" s="53"/>
      <c r="G24" s="53"/>
      <c r="H24" s="53"/>
    </row>
    <row r="25" spans="1:9" ht="15.75">
      <c r="A25" s="53"/>
      <c r="B25" s="52"/>
      <c r="C25" s="53"/>
      <c r="D25" s="53"/>
      <c r="E25" s="53"/>
      <c r="F25" s="53"/>
      <c r="G25" s="53"/>
      <c r="H25" s="53"/>
    </row>
    <row r="26" spans="1:9" ht="15.75">
      <c r="A26" s="53"/>
      <c r="B26" s="52"/>
      <c r="C26" s="53"/>
      <c r="D26" s="53"/>
      <c r="E26" s="53"/>
      <c r="F26" s="53"/>
      <c r="G26" s="53"/>
      <c r="H26" s="53"/>
    </row>
    <row r="27" spans="1:9" ht="15.75">
      <c r="A27" s="53"/>
      <c r="B27" s="52"/>
      <c r="C27" s="53"/>
      <c r="D27" s="53"/>
      <c r="E27" s="53"/>
      <c r="F27" s="53"/>
      <c r="G27" s="53"/>
      <c r="H27" s="53"/>
    </row>
    <row r="28" spans="1:9" ht="18.75">
      <c r="A28" s="53"/>
      <c r="B28" s="87" t="s">
        <v>217</v>
      </c>
      <c r="C28" s="87"/>
      <c r="D28" s="87"/>
      <c r="E28" s="53"/>
      <c r="F28" s="53"/>
      <c r="G28" s="53"/>
      <c r="H28" s="53"/>
    </row>
    <row r="29" spans="1:9" ht="15.75">
      <c r="A29" s="53"/>
      <c r="B29" s="52"/>
      <c r="C29" s="53"/>
      <c r="D29" s="53"/>
      <c r="E29" s="53"/>
      <c r="F29" s="53"/>
      <c r="G29" s="53"/>
      <c r="H29" s="53"/>
    </row>
    <row r="30" spans="1:9" ht="92.25">
      <c r="A30" s="53"/>
      <c r="B30" s="32" t="s">
        <v>216</v>
      </c>
      <c r="C30" s="33" t="s">
        <v>55</v>
      </c>
      <c r="D30" s="33" t="s">
        <v>53</v>
      </c>
      <c r="E30" s="33" t="s">
        <v>3</v>
      </c>
      <c r="F30" s="33" t="s">
        <v>218</v>
      </c>
      <c r="G30" s="33" t="s">
        <v>101</v>
      </c>
      <c r="H30" s="33" t="s">
        <v>102</v>
      </c>
      <c r="I30" s="33" t="s">
        <v>124</v>
      </c>
    </row>
    <row r="31" spans="1:9" ht="15.75">
      <c r="A31" s="53"/>
      <c r="B31" s="34" t="s">
        <v>141</v>
      </c>
      <c r="C31" s="37">
        <f>'кіші топ '!D43</f>
        <v>7.7142857142857153</v>
      </c>
      <c r="D31" s="37">
        <f>'кіші топ '!D48</f>
        <v>7.9999999999999982</v>
      </c>
      <c r="E31" s="37">
        <f>'кіші топ '!F48</f>
        <v>8</v>
      </c>
      <c r="F31" s="37">
        <f>'кіші топ '!D52</f>
        <v>8.3999999999999986</v>
      </c>
      <c r="G31" s="37">
        <f>'кіші топ '!D57</f>
        <v>1.75</v>
      </c>
      <c r="H31" s="37">
        <f>'кіші топ '!F57</f>
        <v>5.3333333333333339</v>
      </c>
      <c r="I31" s="37">
        <f>'кіші топ '!D61</f>
        <v>9.6000000000000014</v>
      </c>
    </row>
    <row r="32" spans="1:9" ht="15.75">
      <c r="A32" s="53"/>
      <c r="B32" s="34" t="s">
        <v>142</v>
      </c>
      <c r="C32" s="37">
        <f>'кіші топ '!D44</f>
        <v>10</v>
      </c>
      <c r="D32" s="37">
        <f>'кіші топ '!D49</f>
        <v>10.142857142857144</v>
      </c>
      <c r="E32" s="37">
        <f>'кіші топ '!F49</f>
        <v>10.000000000000002</v>
      </c>
      <c r="F32" s="37">
        <f>'кіші топ '!D53</f>
        <v>10</v>
      </c>
      <c r="G32" s="37">
        <f>'кіші топ '!D58</f>
        <v>11</v>
      </c>
      <c r="H32" s="37">
        <f>'кіші топ '!F58</f>
        <v>11.500000000000004</v>
      </c>
      <c r="I32" s="37">
        <f>'кіші топ '!D62</f>
        <v>8</v>
      </c>
    </row>
    <row r="33" spans="1:9" ht="15.75">
      <c r="A33" s="53"/>
      <c r="B33" s="34" t="s">
        <v>143</v>
      </c>
      <c r="C33" s="37">
        <f>'кіші топ '!D45</f>
        <v>5.5200000000000005</v>
      </c>
      <c r="D33" s="37">
        <f>'кіші топ '!D50</f>
        <v>6</v>
      </c>
      <c r="E33" s="37">
        <f>'кіші топ '!F50</f>
        <v>6</v>
      </c>
      <c r="F33" s="37">
        <f>'кіші топ '!D54</f>
        <v>6</v>
      </c>
      <c r="G33" s="37">
        <f>'кіші топ '!D59</f>
        <v>11</v>
      </c>
      <c r="H33" s="37">
        <f>'кіші топ '!F59</f>
        <v>7</v>
      </c>
      <c r="I33" s="37">
        <f>'кіші топ '!D63</f>
        <v>6</v>
      </c>
    </row>
    <row r="34" spans="1:9" ht="15.75">
      <c r="A34" s="53"/>
      <c r="B34" s="52"/>
      <c r="C34" s="53"/>
      <c r="D34" s="53"/>
      <c r="E34" s="53"/>
      <c r="F34" s="53"/>
      <c r="G34" s="53"/>
      <c r="H34" s="53"/>
    </row>
    <row r="35" spans="1:9" ht="15.75">
      <c r="A35" s="36"/>
      <c r="B35" s="36"/>
      <c r="C35" s="36"/>
      <c r="D35" s="36"/>
      <c r="E35" s="36"/>
      <c r="F35" s="36"/>
      <c r="G35" s="36"/>
      <c r="H35" s="36"/>
    </row>
    <row r="36" spans="1:9" ht="15.75">
      <c r="A36" s="36"/>
      <c r="B36" s="36"/>
      <c r="C36" s="36"/>
      <c r="D36" s="36"/>
      <c r="E36" s="36"/>
      <c r="F36" s="36"/>
      <c r="G36" s="36"/>
      <c r="H36" s="36"/>
    </row>
    <row r="37" spans="1:9" ht="15.75">
      <c r="A37" s="53"/>
      <c r="B37" s="52"/>
      <c r="C37" s="53"/>
      <c r="D37" s="53"/>
      <c r="E37" s="53"/>
      <c r="F37" s="53"/>
      <c r="G37" s="53"/>
      <c r="H37" s="53"/>
    </row>
    <row r="38" spans="1:9" ht="15.75">
      <c r="A38" s="36"/>
      <c r="B38" s="36"/>
      <c r="C38" s="36"/>
      <c r="D38" s="36"/>
      <c r="E38" s="36"/>
      <c r="F38" s="36"/>
      <c r="G38" s="36"/>
      <c r="H38" s="36"/>
    </row>
    <row r="39" spans="1:9" ht="15.75">
      <c r="A39" s="36"/>
      <c r="B39" s="36"/>
      <c r="C39" s="36"/>
      <c r="D39" s="36"/>
      <c r="E39" s="36"/>
      <c r="F39" s="36"/>
      <c r="G39" s="36"/>
      <c r="H39" s="36"/>
    </row>
    <row r="45" spans="1:9">
      <c r="A45" s="88"/>
      <c r="B45" s="88"/>
      <c r="C45" s="88"/>
    </row>
    <row r="64" spans="1:3">
      <c r="A64" s="88"/>
      <c r="B64" s="88"/>
      <c r="C64" s="88"/>
    </row>
  </sheetData>
  <mergeCells count="4">
    <mergeCell ref="A1:M2"/>
    <mergeCell ref="B28:D28"/>
    <mergeCell ref="A45:C45"/>
    <mergeCell ref="A64:C6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40"/>
  <sheetViews>
    <sheetView workbookViewId="0">
      <selection activeCell="H11" sqref="H11"/>
    </sheetView>
  </sheetViews>
  <sheetFormatPr defaultRowHeight="15"/>
  <cols>
    <col min="2" max="2" width="28.5703125" customWidth="1"/>
    <col min="3" max="3" width="7.5703125" customWidth="1"/>
    <col min="4" max="5" width="7" customWidth="1"/>
    <col min="6" max="6" width="7.5703125" customWidth="1"/>
    <col min="7" max="7" width="7.28515625" customWidth="1"/>
    <col min="8" max="8" width="7.85546875" customWidth="1"/>
    <col min="9" max="9" width="7" customWidth="1"/>
    <col min="10" max="10" width="6" customWidth="1"/>
    <col min="11" max="11" width="5" customWidth="1"/>
    <col min="12" max="12" width="5.85546875" customWidth="1"/>
    <col min="13" max="13" width="5.5703125" customWidth="1"/>
    <col min="14" max="14" width="4.42578125" customWidth="1"/>
    <col min="15" max="15" width="6.28515625" customWidth="1"/>
    <col min="16" max="16" width="6" customWidth="1"/>
    <col min="17" max="17" width="4.5703125" customWidth="1"/>
    <col min="18" max="18" width="5.5703125" customWidth="1"/>
    <col min="19" max="19" width="6" customWidth="1"/>
    <col min="20" max="20" width="5.42578125" customWidth="1"/>
    <col min="21" max="21" width="5.5703125" customWidth="1"/>
    <col min="22" max="22" width="6.28515625" customWidth="1"/>
    <col min="23" max="23" width="5.5703125" customWidth="1"/>
    <col min="24" max="24" width="5.42578125" customWidth="1"/>
    <col min="25" max="25" width="6.28515625" customWidth="1"/>
    <col min="26" max="26" width="5.28515625" customWidth="1"/>
    <col min="27" max="27" width="6.42578125" customWidth="1"/>
  </cols>
  <sheetData>
    <row r="1" spans="1:27" ht="15.75">
      <c r="A1" s="4" t="s">
        <v>227</v>
      </c>
      <c r="B1" s="92" t="s">
        <v>228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</row>
    <row r="2" spans="1:27" ht="15.75">
      <c r="A2" s="6" t="s">
        <v>229</v>
      </c>
      <c r="B2" s="5"/>
      <c r="C2" s="5"/>
      <c r="D2" s="5"/>
      <c r="E2" s="5"/>
      <c r="F2" s="5"/>
      <c r="G2" s="5"/>
    </row>
    <row r="3" spans="1:27" ht="16.5" customHeight="1">
      <c r="A3" s="93" t="s">
        <v>0</v>
      </c>
      <c r="B3" s="93" t="s">
        <v>1</v>
      </c>
      <c r="C3" s="91" t="s">
        <v>219</v>
      </c>
      <c r="D3" s="91"/>
      <c r="E3" s="91"/>
      <c r="F3" s="91"/>
      <c r="G3" s="91"/>
      <c r="H3" s="91" t="s">
        <v>2</v>
      </c>
      <c r="I3" s="91"/>
      <c r="J3" s="91"/>
      <c r="K3" s="91"/>
      <c r="L3" s="91"/>
      <c r="M3" s="91" t="s">
        <v>220</v>
      </c>
      <c r="N3" s="91"/>
      <c r="O3" s="91"/>
      <c r="P3" s="91"/>
      <c r="Q3" s="91"/>
      <c r="R3" s="91" t="s">
        <v>100</v>
      </c>
      <c r="S3" s="91"/>
      <c r="T3" s="91"/>
      <c r="U3" s="91"/>
      <c r="V3" s="91"/>
      <c r="W3" s="91" t="s">
        <v>221</v>
      </c>
      <c r="X3" s="91"/>
      <c r="Y3" s="91"/>
      <c r="Z3" s="91"/>
      <c r="AA3" s="91"/>
    </row>
    <row r="4" spans="1:27" ht="16.5" customHeight="1">
      <c r="A4" s="94"/>
      <c r="B4" s="94"/>
      <c r="C4" s="91" t="s">
        <v>217</v>
      </c>
      <c r="D4" s="91"/>
      <c r="E4" s="91"/>
      <c r="F4" s="89" t="s">
        <v>222</v>
      </c>
      <c r="G4" s="89" t="s">
        <v>216</v>
      </c>
      <c r="H4" s="91" t="s">
        <v>217</v>
      </c>
      <c r="I4" s="91"/>
      <c r="J4" s="91"/>
      <c r="K4" s="89" t="s">
        <v>222</v>
      </c>
      <c r="L4" s="89" t="s">
        <v>216</v>
      </c>
      <c r="M4" s="91" t="s">
        <v>217</v>
      </c>
      <c r="N4" s="91"/>
      <c r="O4" s="91"/>
      <c r="P4" s="89" t="s">
        <v>222</v>
      </c>
      <c r="Q4" s="89" t="s">
        <v>216</v>
      </c>
      <c r="R4" s="91" t="s">
        <v>217</v>
      </c>
      <c r="S4" s="91"/>
      <c r="T4" s="91"/>
      <c r="U4" s="89" t="s">
        <v>222</v>
      </c>
      <c r="V4" s="89" t="s">
        <v>216</v>
      </c>
      <c r="W4" s="91" t="s">
        <v>217</v>
      </c>
      <c r="X4" s="91"/>
      <c r="Y4" s="91"/>
      <c r="Z4" s="89" t="s">
        <v>222</v>
      </c>
      <c r="AA4" s="89" t="s">
        <v>216</v>
      </c>
    </row>
    <row r="5" spans="1:27" ht="16.5" customHeight="1">
      <c r="A5" s="95"/>
      <c r="B5" s="95"/>
      <c r="C5" s="38" t="s">
        <v>223</v>
      </c>
      <c r="D5" s="38" t="s">
        <v>224</v>
      </c>
      <c r="E5" s="38" t="s">
        <v>225</v>
      </c>
      <c r="F5" s="90"/>
      <c r="G5" s="90"/>
      <c r="H5" s="38" t="s">
        <v>223</v>
      </c>
      <c r="I5" s="38" t="s">
        <v>224</v>
      </c>
      <c r="J5" s="38" t="s">
        <v>225</v>
      </c>
      <c r="K5" s="90"/>
      <c r="L5" s="90"/>
      <c r="M5" s="38" t="s">
        <v>223</v>
      </c>
      <c r="N5" s="38" t="s">
        <v>224</v>
      </c>
      <c r="O5" s="38" t="s">
        <v>225</v>
      </c>
      <c r="P5" s="90"/>
      <c r="Q5" s="90"/>
      <c r="R5" s="38" t="s">
        <v>223</v>
      </c>
      <c r="S5" s="38" t="s">
        <v>224</v>
      </c>
      <c r="T5" s="38" t="s">
        <v>225</v>
      </c>
      <c r="U5" s="90"/>
      <c r="V5" s="90"/>
      <c r="W5" s="38" t="s">
        <v>223</v>
      </c>
      <c r="X5" s="38" t="s">
        <v>224</v>
      </c>
      <c r="Y5" s="38" t="s">
        <v>225</v>
      </c>
      <c r="Z5" s="90"/>
      <c r="AA5" s="90"/>
    </row>
    <row r="6" spans="1:27" ht="16.5" customHeight="1">
      <c r="A6" s="39">
        <v>1</v>
      </c>
      <c r="B6" s="40" t="e">
        <f>'кіші топ '!#REF!</f>
        <v>#REF!</v>
      </c>
      <c r="C6" s="41">
        <f>'кіші топ '!C15+'кіші топ '!F15+'кіші топ '!I15+'кіші топ '!L15+'кіші топ '!O15+'кіші топ '!R15+'кіші топ '!U15</f>
        <v>2</v>
      </c>
      <c r="D6" s="41">
        <f>'кіші топ '!D15+'кіші топ '!G15+'кіші топ '!J15+'кіші топ '!M15+'кіші топ '!P15+'кіші топ '!S15+'кіші топ '!V15</f>
        <v>4</v>
      </c>
      <c r="E6" s="41">
        <f>'кіші топ '!E15+'кіші топ '!H15+'кіші топ '!K15+'кіші топ '!N15+'кіші топ '!Q15+'кіші топ '!T15+'кіші топ '!W15</f>
        <v>1</v>
      </c>
      <c r="F6" s="42">
        <f t="shared" ref="F6:F24" si="0">IFERROR(((C6*3)+(D6*2)+(E6*1))/(C6+D6+E6),)</f>
        <v>2.1428571428571428</v>
      </c>
      <c r="G6" s="43" t="str">
        <f t="shared" ref="G6:G24" si="1">IF(F6&gt;=2.5,"IIІ", IF(F6&gt;=1.5,"IІ",IF(F6&gt;=1,"I"," ")))</f>
        <v>IІ</v>
      </c>
      <c r="H6" s="41">
        <f>'кіші топ '!X15+'кіші топ '!AA15+'кіші топ '!AD15+'кіші топ '!AG15+'кіші топ '!AJ15+'кіші топ '!AM15+'кіші топ '!AP15+'кіші топ '!AS15+'кіші топ '!AV15+'кіші топ '!AY15+'кіші топ '!BB15+'кіші топ '!BE15</f>
        <v>4</v>
      </c>
      <c r="I6" s="41">
        <f>'кіші топ '!Y15+'кіші топ '!AB15+'кіші топ '!AE15+'кіші топ '!AH15+'кіші топ '!AK15+'кіші топ '!AN15+'кіші топ '!AQ15+'кіші топ '!AT15+'кіші топ '!AW15+'кіші топ '!AZ15+'кіші топ '!BC15+'кіші топ '!BF15</f>
        <v>8</v>
      </c>
      <c r="J6" s="41">
        <f>'кіші топ '!Z15+'кіші топ '!AC15+'кіші топ '!AF15+'кіші топ '!AI15+'кіші топ '!AL15+'кіші топ '!AO15+'кіші топ '!AR15+'кіші топ '!AU15+'кіші топ '!AX15+'кіші топ '!BA15+'кіші топ '!BD15+'кіші топ '!BG15</f>
        <v>0</v>
      </c>
      <c r="K6" s="42">
        <f>IFERROR(((H6*3)+(I6*2)+(J6*1))/(H6+I6+J6),)</f>
        <v>2.3333333333333335</v>
      </c>
      <c r="L6" s="43" t="str">
        <f t="shared" ref="L6:L24" si="2">IF(K6&gt;=2.5,"IIІ", IF(K6&gt;=1.5,"IІ",IF(K6&gt;=1,"I"," ")))</f>
        <v>IІ</v>
      </c>
      <c r="M6" s="41">
        <f>'кіші топ '!BH15+'кіші топ '!BK15+'кіші топ '!BN15+'кіші топ '!BQ15+'кіші топ '!BT15</f>
        <v>1</v>
      </c>
      <c r="N6" s="41">
        <f>'кіші топ '!BI15+'кіші топ '!BL15+'кіші топ '!BO15+'кіші топ '!BR15+'кіші топ '!BU15</f>
        <v>4</v>
      </c>
      <c r="O6" s="41">
        <f>'кіші топ '!BJ15+'кіші топ '!BM15+'кіші топ '!BP15+'кіші топ '!BS15+'кіші топ '!BV15</f>
        <v>0</v>
      </c>
      <c r="P6" s="42">
        <f>IFERROR(((M6*3)+(N6*2)+(O6*1))/(M6+N6+O6),)</f>
        <v>2.2000000000000002</v>
      </c>
      <c r="Q6" s="43" t="str">
        <f>IF(P6&gt;=2.5,"IIІ", IF(P6&gt;=1.5,"IІ",IF(P6&gt;=1,"I"," ")))</f>
        <v>IІ</v>
      </c>
      <c r="R6" s="41">
        <f>'кіші топ '!BW15+'кіші топ '!BZ15+'кіші топ '!CC15+'кіші топ '!CF15+'кіші топ '!CI15+'кіші топ '!CL15+'кіші топ '!CO15+'кіші топ '!CR15+'кіші топ '!CU15+'кіші топ '!CX15</f>
        <v>0</v>
      </c>
      <c r="S6" s="41">
        <f>'кіші топ '!BX15+'кіші топ '!CA15+'кіші топ '!CD15+'кіші топ '!CH15+'кіші топ '!CJ15+'кіші топ '!CM15+'кіші топ '!CP15+'кіші топ '!CS15+'кіші топ '!CV15+'кіші топ '!CY15</f>
        <v>6</v>
      </c>
      <c r="T6" s="41">
        <f>'кіші топ '!BY15+'кіші топ '!CB15+'кіші топ '!CE15+'кіші топ '!CH15+'кіші топ '!CK15+'кіші топ '!CN15+'кіші топ '!CQ15+'кіші топ '!CT15+'кіші топ '!CW15+'кіші топ '!CZ15</f>
        <v>3</v>
      </c>
      <c r="U6" s="42">
        <f>IFERROR(((R6*3)+(S6*2)+(T6*1))/(R6+S6+T6),)</f>
        <v>1.6666666666666667</v>
      </c>
      <c r="V6" s="43" t="str">
        <f t="shared" ref="V6:V24" si="3">IF(U6&gt;=2.5,"IIІ", IF(U6&gt;=1.5,"IІ",IF(U6&gt;=1,"I"," ")))</f>
        <v>IІ</v>
      </c>
      <c r="W6" s="41">
        <f>'кіші топ '!DA15+'кіші топ '!DD15+'кіші топ '!DG15+'кіші топ '!DJ15+'кіші топ '!DM15</f>
        <v>0</v>
      </c>
      <c r="X6" s="41">
        <f>'кіші топ '!DB15+'кіші топ '!DE15+'кіші топ '!DH15+'кіші топ '!DK15+'кіші топ '!DN15</f>
        <v>4</v>
      </c>
      <c r="Y6" s="41">
        <f>'кіші топ '!DC15+'кіші топ '!DF15+'кіші топ '!DI15+'кіші топ '!DL15+'кіші топ '!DO15</f>
        <v>1</v>
      </c>
      <c r="Z6" s="42">
        <f>IFERROR(((W6*3)+(X6*2)+(Y6*1))/(W6+X6+Y6),)</f>
        <v>1.8</v>
      </c>
      <c r="AA6" s="43" t="str">
        <f t="shared" ref="AA6:AA24" si="4">IF(Z6&gt;=2.5,"IIІ", IF(Z6&gt;=1.5,"IІ",IF(Z6&gt;=1,"I"," ")))</f>
        <v>IІ</v>
      </c>
    </row>
    <row r="7" spans="1:27" ht="16.5" customHeight="1">
      <c r="A7" s="1">
        <v>2</v>
      </c>
      <c r="B7" s="40" t="str">
        <f>'кіші топ '!B20</f>
        <v>Дәулетқали Оразбек</v>
      </c>
      <c r="C7" s="41">
        <f>'кіші топ '!C16+'кіші топ '!F16+'кіші топ '!I16+'кіші топ '!L16+'кіші топ '!O16+'кіші топ '!R16+'кіші топ '!U16</f>
        <v>0</v>
      </c>
      <c r="D7" s="41">
        <f>'кіші топ '!D16+'кіші топ '!G16+'кіші топ '!J16+'кіші топ '!M16+'кіші топ '!P16+'кіші топ '!S16+'кіші топ '!V16</f>
        <v>2</v>
      </c>
      <c r="E7" s="41">
        <f>'кіші топ '!E16+'кіші топ '!H16+'кіші топ '!K16+'кіші топ '!N16+'кіші топ '!Q16+'кіші топ '!T16+'кіші топ '!W16</f>
        <v>5</v>
      </c>
      <c r="F7" s="42">
        <f t="shared" si="0"/>
        <v>1.2857142857142858</v>
      </c>
      <c r="G7" s="43" t="str">
        <f t="shared" si="1"/>
        <v>I</v>
      </c>
      <c r="H7" s="41">
        <f>'кіші топ '!X16+'кіші топ '!AA16+'кіші топ '!AD16+'кіші топ '!AG16+'кіші топ '!AJ16+'кіші топ '!AM16+'кіші топ '!AP16+'кіші топ '!AS16+'кіші топ '!AV16+'кіші топ '!AY16+'кіші топ '!BB16+'кіші топ '!BE16</f>
        <v>0</v>
      </c>
      <c r="I7" s="41">
        <f>'кіші топ '!Y16+'кіші топ '!AB16+'кіші топ '!AE16+'кіші топ '!AH16+'кіші топ '!AK16+'кіші топ '!AN16+'кіші топ '!AQ16+'кіші топ '!AT16+'кіші топ '!AW16+'кіші топ '!AZ16+'кіші топ '!BC16+'кіші топ '!BF16</f>
        <v>4</v>
      </c>
      <c r="J7" s="41">
        <f>'кіші топ '!Z16+'кіші топ '!AC16+'кіші топ '!AF16+'кіші топ '!AI16+'кіші топ '!AL16+'кіші топ '!AO16+'кіші топ '!AR16+'кіші топ '!AU16+'кіші топ '!AX16+'кіші топ '!BA16+'кіші топ '!BD16+'кіші топ '!BG16</f>
        <v>8</v>
      </c>
      <c r="K7" s="42">
        <f t="shared" ref="K7:K24" si="5">IFERROR(((H7*3)+(I7*2)+(J7*1))/(H7+I7+J7),)</f>
        <v>1.3333333333333333</v>
      </c>
      <c r="L7" s="43" t="str">
        <f t="shared" si="2"/>
        <v>I</v>
      </c>
      <c r="M7" s="41">
        <f>'кіші топ '!BH16+'кіші топ '!BK16+'кіші топ '!BN16+'кіші топ '!BQ16+'кіші топ '!BT16</f>
        <v>0</v>
      </c>
      <c r="N7" s="41">
        <f>'кіші топ '!BI16+'кіші топ '!BL16+'кіші топ '!BO16+'кіші топ '!BR16+'кіші топ '!BU16</f>
        <v>2</v>
      </c>
      <c r="O7" s="41">
        <f>'кіші топ '!BJ16+'кіші топ '!BM16+'кіші топ '!BP16+'кіші топ '!BS16+'кіші топ '!BV16</f>
        <v>3</v>
      </c>
      <c r="P7" s="42">
        <f t="shared" ref="P7:P24" si="6">IFERROR(((M7*3)+(N7*2)+(O7*1))/(M7+N7+O7),)</f>
        <v>1.4</v>
      </c>
      <c r="Q7" s="43" t="str">
        <f t="shared" ref="Q7:Q24" si="7">IF(P7&gt;=2.5,"IIІ", IF(P7&gt;=1.5,"IІ",IF(P7&gt;=1,"I"," ")))</f>
        <v>I</v>
      </c>
      <c r="R7" s="41">
        <f>'кіші топ '!BW16+'кіші топ '!BZ16+'кіші топ '!CC16+'кіші топ '!CF16+'кіші топ '!CI16+'кіші топ '!CL16+'кіші топ '!CO16+'кіші топ '!CR16+'кіші топ '!CU16+'кіші топ '!CX16</f>
        <v>0</v>
      </c>
      <c r="S7" s="41">
        <f>'кіші топ '!BX16+'кіші топ '!CA16+'кіші топ '!CD16+'кіші топ '!CH16+'кіші топ '!CJ16+'кіші топ '!CM16+'кіші топ '!CP16+'кіші топ '!CS16+'кіші топ '!CV16+'кіші топ '!CY16</f>
        <v>3</v>
      </c>
      <c r="T7" s="41">
        <f>'кіші топ '!BY16+'кіші топ '!CB16+'кіші топ '!CE16+'кіші топ '!CH16+'кіші топ '!CK16+'кіші топ '!CN16+'кіші топ '!CQ16+'кіші топ '!CT16+'кіші топ '!CW16+'кіші топ '!CZ16</f>
        <v>8</v>
      </c>
      <c r="U7" s="42">
        <f t="shared" ref="U7:U24" si="8">IFERROR(((R7*3)+(S7*2)+(T7*1))/(R7+S7+T7),)</f>
        <v>1.2727272727272727</v>
      </c>
      <c r="V7" s="43" t="str">
        <f t="shared" si="3"/>
        <v>I</v>
      </c>
      <c r="W7" s="41">
        <f>'кіші топ '!DA16+'кіші топ '!DD16+'кіші топ '!DG16+'кіші топ '!DJ16+'кіші топ '!DM16</f>
        <v>0</v>
      </c>
      <c r="X7" s="41">
        <f>'кіші топ '!DB16+'кіші топ '!DE16+'кіші топ '!DH16+'кіші топ '!DK16+'кіші топ '!DN16</f>
        <v>1</v>
      </c>
      <c r="Y7" s="41">
        <f>'кіші топ '!DC16+'кіші топ '!DF16+'кіші топ '!DI16+'кіші топ '!DL16+'кіші топ '!DO16</f>
        <v>4</v>
      </c>
      <c r="Z7" s="42">
        <f t="shared" ref="Z7:Z24" si="9">IFERROR(((W7*3)+(X7*2)+(Y7*1))/(W7+X7+Y7),)</f>
        <v>1.2</v>
      </c>
      <c r="AA7" s="43" t="str">
        <f t="shared" si="4"/>
        <v>I</v>
      </c>
    </row>
    <row r="8" spans="1:27" ht="16.5" customHeight="1">
      <c r="A8" s="1">
        <v>3</v>
      </c>
      <c r="B8" s="40" t="str">
        <f>'кіші топ '!B18</f>
        <v>Ахметжанов Ахмед</v>
      </c>
      <c r="C8" s="41">
        <f>'кіші топ '!C17+'кіші топ '!F17+'кіші топ '!I17+'кіші топ '!L17+'кіші топ '!O17+'кіші топ '!R17+'кіші топ '!U17</f>
        <v>2</v>
      </c>
      <c r="D8" s="41">
        <f>'кіші топ '!D17+'кіші топ '!G17+'кіші топ '!J17+'кіші топ '!M17+'кіші топ '!P17+'кіші топ '!S17+'кіші топ '!V17</f>
        <v>4</v>
      </c>
      <c r="E8" s="41">
        <f>'кіші топ '!E17+'кіші топ '!H17+'кіші топ '!K17+'кіші топ '!N17+'кіші топ '!Q17+'кіші топ '!T17+'кіші топ '!W17</f>
        <v>1</v>
      </c>
      <c r="F8" s="42">
        <f t="shared" si="0"/>
        <v>2.1428571428571428</v>
      </c>
      <c r="G8" s="43" t="str">
        <f t="shared" si="1"/>
        <v>IІ</v>
      </c>
      <c r="H8" s="41">
        <f>'кіші топ '!X17+'кіші топ '!AA17+'кіші топ '!AD17+'кіші топ '!AG17+'кіші топ '!AJ17+'кіші топ '!AM17+'кіші топ '!AP17+'кіші топ '!AS17+'кіші топ '!AV17+'кіші топ '!AY17+'кіші топ '!BB17+'кіші топ '!BE17</f>
        <v>3</v>
      </c>
      <c r="I8" s="41">
        <f>'кіші топ '!Y17+'кіші топ '!AB17+'кіші топ '!AE17+'кіші топ '!AH17+'кіші топ '!AK17+'кіші топ '!AN17+'кіші топ '!AQ17+'кіші топ '!AT17+'кіші топ '!AW17+'кіші топ '!AZ17+'кіші топ '!BC17+'кіші топ '!BF17</f>
        <v>9</v>
      </c>
      <c r="J8" s="41">
        <f>'кіші топ '!Z17+'кіші топ '!AC17+'кіші топ '!AF17+'кіші топ '!AI17+'кіші топ '!AL17+'кіші топ '!AO17+'кіші топ '!AR17+'кіші топ '!AU17+'кіші топ '!AX17+'кіші топ '!BA17+'кіші топ '!BD17+'кіші топ '!BG17</f>
        <v>0</v>
      </c>
      <c r="K8" s="42">
        <f t="shared" si="5"/>
        <v>2.25</v>
      </c>
      <c r="L8" s="43" t="str">
        <f t="shared" si="2"/>
        <v>IІ</v>
      </c>
      <c r="M8" s="41">
        <f>'кіші топ '!BH17+'кіші топ '!BK17+'кіші топ '!BN17+'кіші топ '!BQ17+'кіші топ '!BT17</f>
        <v>1</v>
      </c>
      <c r="N8" s="41">
        <f>'кіші топ '!BI17+'кіші топ '!BL17+'кіші топ '!BO17+'кіші топ '!BR17+'кіші топ '!BU17</f>
        <v>4</v>
      </c>
      <c r="O8" s="41">
        <f>'кіші топ '!BJ17+'кіші топ '!BM17+'кіші топ '!BP17+'кіші топ '!BS17+'кіші топ '!BV17</f>
        <v>0</v>
      </c>
      <c r="P8" s="42">
        <f t="shared" si="6"/>
        <v>2.2000000000000002</v>
      </c>
      <c r="Q8" s="43" t="str">
        <f t="shared" si="7"/>
        <v>IІ</v>
      </c>
      <c r="R8" s="41">
        <f>'кіші топ '!BW17+'кіші топ '!BZ17+'кіші топ '!CC17+'кіші топ '!CF17+'кіші топ '!CI17+'кіші топ '!CL17+'кіші топ '!CO17+'кіші топ '!CR17+'кіші топ '!CU17+'кіші топ '!CX17</f>
        <v>0</v>
      </c>
      <c r="S8" s="41">
        <f>'кіші топ '!BX17+'кіші топ '!CA17+'кіші топ '!CD17+'кіші топ '!CH17+'кіші топ '!CJ17+'кіші топ '!CM17+'кіші топ '!CP17+'кіші топ '!CS17+'кіші топ '!CV17+'кіші топ '!CY17</f>
        <v>6</v>
      </c>
      <c r="T8" s="41">
        <f>'кіші топ '!BY17+'кіші топ '!CB17+'кіші топ '!CE17+'кіші топ '!CH17+'кіші топ '!CK17+'кіші топ '!CN17+'кіші топ '!CQ17+'кіші топ '!CT17+'кіші топ '!CW17+'кіші топ '!CZ17</f>
        <v>3</v>
      </c>
      <c r="U8" s="42">
        <f t="shared" si="8"/>
        <v>1.6666666666666667</v>
      </c>
      <c r="V8" s="43" t="str">
        <f t="shared" si="3"/>
        <v>IІ</v>
      </c>
      <c r="W8" s="41">
        <f>'кіші топ '!DA17+'кіші топ '!DD17+'кіші топ '!DG17+'кіші топ '!DJ17+'кіші топ '!DM17</f>
        <v>0</v>
      </c>
      <c r="X8" s="41">
        <f>'кіші топ '!DB17+'кіші топ '!DE17+'кіші топ '!DH17+'кіші топ '!DK17+'кіші топ '!DN17</f>
        <v>4</v>
      </c>
      <c r="Y8" s="41">
        <f>'кіші топ '!DC17+'кіші топ '!DF17+'кіші топ '!DI17+'кіші топ '!DL17+'кіші топ '!DO17</f>
        <v>1</v>
      </c>
      <c r="Z8" s="42">
        <f t="shared" si="9"/>
        <v>1.8</v>
      </c>
      <c r="AA8" s="43" t="str">
        <f t="shared" si="4"/>
        <v>IІ</v>
      </c>
    </row>
    <row r="9" spans="1:27" ht="16.5" customHeight="1">
      <c r="A9" s="1">
        <v>4</v>
      </c>
      <c r="B9" s="40" t="str">
        <f>'кіші топ '!B27</f>
        <v>Қайырбай Назар</v>
      </c>
      <c r="C9" s="41">
        <f>'кіші топ '!C18+'кіші топ '!F18+'кіші топ '!I18+'кіші топ '!L18+'кіші топ '!O18+'кіші топ '!R18+'кіші топ '!U18</f>
        <v>4</v>
      </c>
      <c r="D9" s="41">
        <f>'кіші топ '!D18+'кіші топ '!G18+'кіші топ '!J18+'кіші топ '!M18+'кіші топ '!P18+'кіші топ '!S18+'кіші топ '!V18</f>
        <v>3</v>
      </c>
      <c r="E9" s="41">
        <f>'кіші топ '!E18+'кіші топ '!H18+'кіші топ '!K18+'кіші топ '!N18+'кіші топ '!Q18+'кіші топ '!T18+'кіші топ '!W18</f>
        <v>0</v>
      </c>
      <c r="F9" s="42">
        <f t="shared" si="0"/>
        <v>2.5714285714285716</v>
      </c>
      <c r="G9" s="43" t="str">
        <f t="shared" si="1"/>
        <v>IIІ</v>
      </c>
      <c r="H9" s="41">
        <f>'кіші топ '!X18+'кіші топ '!AA18+'кіші топ '!AD18+'кіші топ '!AG18+'кіші топ '!AJ18+'кіші топ '!AM18+'кіші топ '!AP18+'кіші топ '!AS18+'кіші топ '!AV18+'кіші топ '!AY18+'кіші топ '!BB18+'кіші топ '!BE18</f>
        <v>8</v>
      </c>
      <c r="I9" s="41">
        <f>'кіші топ '!Y18+'кіші топ '!AB18+'кіші топ '!AE18+'кіші топ '!AH18+'кіші топ '!AK18+'кіші топ '!AN18+'кіші топ '!AQ18+'кіші топ '!AT18+'кіші топ '!AW18+'кіші топ '!AZ18+'кіші топ '!BC18+'кіші топ '!BF18</f>
        <v>4</v>
      </c>
      <c r="J9" s="41">
        <f>'кіші топ '!Z18+'кіші топ '!AC18+'кіші топ '!AF18+'кіші топ '!AI18+'кіші топ '!AL18+'кіші топ '!AO18+'кіші топ '!AR18+'кіші топ '!AU18+'кіші топ '!AX18+'кіші топ '!BA18+'кіші топ '!BD18+'кіші топ '!BG18</f>
        <v>0</v>
      </c>
      <c r="K9" s="42">
        <f t="shared" si="5"/>
        <v>2.6666666666666665</v>
      </c>
      <c r="L9" s="43" t="str">
        <f t="shared" si="2"/>
        <v>IIІ</v>
      </c>
      <c r="M9" s="41">
        <f>'кіші топ '!BH18+'кіші топ '!BK18+'кіші топ '!BN18+'кіші топ '!BQ18+'кіші топ '!BT18</f>
        <v>3</v>
      </c>
      <c r="N9" s="41">
        <f>'кіші топ '!BI18+'кіші топ '!BL18+'кіші топ '!BO18+'кіші топ '!BR18+'кіші топ '!BU18</f>
        <v>2</v>
      </c>
      <c r="O9" s="41">
        <f>'кіші топ '!BJ18+'кіші топ '!BM18+'кіші топ '!BP18+'кіші топ '!BS18+'кіші топ '!BV18</f>
        <v>0</v>
      </c>
      <c r="P9" s="42">
        <f t="shared" si="6"/>
        <v>2.6</v>
      </c>
      <c r="Q9" s="43" t="str">
        <f t="shared" si="7"/>
        <v>IIІ</v>
      </c>
      <c r="R9" s="41">
        <f>'кіші топ '!BW18+'кіші топ '!BZ18+'кіші топ '!CC18+'кіші топ '!CF18+'кіші топ '!CI18+'кіші топ '!CL18+'кіші топ '!CO18+'кіші топ '!CR18+'кіші топ '!CU18+'кіші топ '!CX18</f>
        <v>2</v>
      </c>
      <c r="S9" s="41">
        <f>'кіші топ '!BX18+'кіші топ '!CA18+'кіші топ '!CD18+'кіші топ '!CH18+'кіші топ '!CJ18+'кіші топ '!CM18+'кіші топ '!CP18+'кіші топ '!CS18+'кіші топ '!CV18+'кіші топ '!CY18</f>
        <v>7</v>
      </c>
      <c r="T9" s="41">
        <f>'кіші топ '!BY18+'кіші топ '!CB18+'кіші топ '!CE18+'кіші топ '!CH18+'кіші топ '!CK18+'кіші топ '!CN18+'кіші топ '!CQ18+'кіші топ '!CT18+'кіші топ '!CW18+'кіші топ '!CZ18</f>
        <v>0</v>
      </c>
      <c r="U9" s="42">
        <f t="shared" si="8"/>
        <v>2.2222222222222223</v>
      </c>
      <c r="V9" s="43" t="str">
        <f t="shared" si="3"/>
        <v>IІ</v>
      </c>
      <c r="W9" s="41">
        <f>'кіші топ '!DA18+'кіші топ '!DD18+'кіші топ '!DG18+'кіші топ '!DJ18+'кіші топ '!DM18</f>
        <v>3</v>
      </c>
      <c r="X9" s="41">
        <f>'кіші топ '!DB18+'кіші топ '!DE18+'кіші топ '!DH18+'кіші топ '!DK18+'кіші топ '!DN18</f>
        <v>2</v>
      </c>
      <c r="Y9" s="41">
        <f>'кіші топ '!DC18+'кіші топ '!DF18+'кіші топ '!DI18+'кіші топ '!DL18+'кіші топ '!DO18</f>
        <v>0</v>
      </c>
      <c r="Z9" s="42">
        <f t="shared" si="9"/>
        <v>2.6</v>
      </c>
      <c r="AA9" s="43" t="str">
        <f t="shared" si="4"/>
        <v>IIІ</v>
      </c>
    </row>
    <row r="10" spans="1:27" ht="16.5" customHeight="1">
      <c r="A10" s="1">
        <v>5</v>
      </c>
      <c r="B10" s="40" t="str">
        <f>'кіші топ '!B38</f>
        <v>Мұбарак Қажығали</v>
      </c>
      <c r="C10" s="41">
        <f>'кіші топ '!C19+'кіші топ '!F19+'кіші топ '!I19+'кіші топ '!L19+'кіші топ '!O19+'кіші топ '!R19+'кіші топ '!U19</f>
        <v>0</v>
      </c>
      <c r="D10" s="41">
        <f>'кіші топ '!D19+'кіші топ '!G19+'кіші топ '!J19+'кіші топ '!M19+'кіші топ '!P19+'кіші топ '!S19+'кіші топ '!V19</f>
        <v>7</v>
      </c>
      <c r="E10" s="41">
        <f>'кіші топ '!E19+'кіші топ '!H19+'кіші топ '!K19+'кіші топ '!N19+'кіші топ '!Q19+'кіші топ '!T19+'кіші топ '!W19</f>
        <v>0</v>
      </c>
      <c r="F10" s="42">
        <f t="shared" ref="F10:F12" si="10">IFERROR(((C10*3)+(D10*2)+(E10*1))/(C10+D10+E10),)</f>
        <v>2</v>
      </c>
      <c r="G10" s="43" t="str">
        <f t="shared" ref="G10:G12" si="11">IF(F10&gt;=2.5,"IIІ", IF(F10&gt;=1.5,"IІ",IF(F10&gt;=1,"I"," ")))</f>
        <v>IІ</v>
      </c>
      <c r="H10" s="41">
        <f>'кіші топ '!X19+'кіші топ '!AA19+'кіші топ '!AD19+'кіші топ '!AG19+'кіші топ '!AJ19+'кіші топ '!AM19+'кіші топ '!AP19+'кіші топ '!AS19+'кіші топ '!AV19+'кіші топ '!AY19+'кіші топ '!BB19+'кіші топ '!BE19</f>
        <v>0</v>
      </c>
      <c r="I10" s="41">
        <f>'кіші топ '!Y19+'кіші топ '!AB19+'кіші топ '!AE19+'кіші топ '!AH19+'кіші топ '!AK19+'кіші топ '!AN19+'кіші топ '!AQ19+'кіші топ '!AT19+'кіші топ '!AW19+'кіші топ '!AZ19+'кіші топ '!BC19+'кіші топ '!BF19</f>
        <v>12</v>
      </c>
      <c r="J10" s="41">
        <f>'кіші топ '!Z19+'кіші топ '!AC19+'кіші топ '!AF19+'кіші топ '!AI19+'кіші топ '!AL19+'кіші топ '!AO19+'кіші топ '!AR19+'кіші топ '!AU19+'кіші топ '!AX19+'кіші топ '!BA19+'кіші топ '!BD19+'кіші топ '!BG19</f>
        <v>0</v>
      </c>
      <c r="K10" s="42">
        <f t="shared" ref="K10:K12" si="12">IFERROR(((H10*3)+(I10*2)+(J10*1))/(H10+I10+J10),)</f>
        <v>2</v>
      </c>
      <c r="L10" s="43" t="str">
        <f t="shared" ref="L10:L12" si="13">IF(K10&gt;=2.5,"IIІ", IF(K10&gt;=1.5,"IІ",IF(K10&gt;=1,"I"," ")))</f>
        <v>IІ</v>
      </c>
      <c r="M10" s="41">
        <f>'кіші топ '!BH19+'кіші топ '!BK19+'кіші топ '!BN19+'кіші топ '!BQ19+'кіші топ '!BT19</f>
        <v>0</v>
      </c>
      <c r="N10" s="41">
        <f>'кіші топ '!BI19+'кіші топ '!BL19+'кіші топ '!BO19+'кіші топ '!BR19+'кіші топ '!BU19</f>
        <v>5</v>
      </c>
      <c r="O10" s="41">
        <f>'кіші топ '!BJ19+'кіші топ '!BM19+'кіші топ '!BP19+'кіші топ '!BS19+'кіші топ '!BV19</f>
        <v>0</v>
      </c>
      <c r="P10" s="42">
        <f t="shared" ref="P10:P12" si="14">IFERROR(((M10*3)+(N10*2)+(O10*1))/(M10+N10+O10),)</f>
        <v>2</v>
      </c>
      <c r="Q10" s="43" t="str">
        <f t="shared" ref="Q10:Q12" si="15">IF(P10&gt;=2.5,"IIІ", IF(P10&gt;=1.5,"IІ",IF(P10&gt;=1,"I"," ")))</f>
        <v>IІ</v>
      </c>
      <c r="R10" s="41">
        <f>'кіші топ '!BW19+'кіші топ '!BZ19+'кіші топ '!CC19+'кіші топ '!CF19+'кіші топ '!CI19+'кіші топ '!CL19+'кіші топ '!CO19+'кіші топ '!CR19+'кіші топ '!CU19+'кіші топ '!CX19</f>
        <v>0</v>
      </c>
      <c r="S10" s="41">
        <f>'кіші топ '!BX19+'кіші топ '!CA19+'кіші топ '!CD19+'кіші топ '!CH19+'кіші топ '!CJ19+'кіші топ '!CM19+'кіші топ '!CP19+'кіші топ '!CS19+'кіші топ '!CV19+'кіші топ '!CY19</f>
        <v>9</v>
      </c>
      <c r="T10" s="41">
        <f>'кіші топ '!BY19+'кіші топ '!CB19+'кіші топ '!CE19+'кіші топ '!CH19+'кіші топ '!CK19+'кіші топ '!CN19+'кіші топ '!CQ19+'кіші топ '!CT19+'кіші топ '!CW19+'кіші топ '!CZ19</f>
        <v>0</v>
      </c>
      <c r="U10" s="42">
        <f t="shared" ref="U10:U12" si="16">IFERROR(((R10*3)+(S10*2)+(T10*1))/(R10+S10+T10),)</f>
        <v>2</v>
      </c>
      <c r="V10" s="43" t="str">
        <f t="shared" ref="V10:V12" si="17">IF(U10&gt;=2.5,"IIІ", IF(U10&gt;=1.5,"IІ",IF(U10&gt;=1,"I"," ")))</f>
        <v>IІ</v>
      </c>
      <c r="W10" s="41">
        <f>'кіші топ '!DA19+'кіші топ '!DD19+'кіші топ '!DG19+'кіші топ '!DJ19+'кіші топ '!DM19</f>
        <v>4</v>
      </c>
      <c r="X10" s="41">
        <f>'кіші топ '!DB19+'кіші топ '!DE19+'кіші топ '!DH19+'кіші топ '!DK19+'кіші топ '!DN19</f>
        <v>1</v>
      </c>
      <c r="Y10" s="41">
        <f>'кіші топ '!DC19+'кіші топ '!DF19+'кіші топ '!DI19+'кіші топ '!DL19+'кіші топ '!DO19</f>
        <v>0</v>
      </c>
      <c r="Z10" s="42">
        <f t="shared" ref="Z10:Z12" si="18">IFERROR(((W10*3)+(X10*2)+(Y10*1))/(W10+X10+Y10),)</f>
        <v>2.8</v>
      </c>
      <c r="AA10" s="43" t="str">
        <f t="shared" ref="AA10:AA12" si="19">IF(Z10&gt;=2.5,"IIІ", IF(Z10&gt;=1.5,"IІ",IF(Z10&gt;=1,"I"," ")))</f>
        <v>IIІ</v>
      </c>
    </row>
    <row r="11" spans="1:27" ht="16.5" customHeight="1">
      <c r="A11" s="1">
        <v>6</v>
      </c>
      <c r="B11" s="40" t="str">
        <f>'кіші топ '!B17</f>
        <v>Асланұлы Мерлан</v>
      </c>
      <c r="C11" s="41">
        <f>'кіші топ '!C20+'кіші топ '!F20+'кіші топ '!I20+'кіші топ '!L20+'кіші топ '!O20+'кіші топ '!R20+'кіші топ '!U20</f>
        <v>6</v>
      </c>
      <c r="D11" s="41">
        <f>'кіші топ '!D20+'кіші топ '!G20+'кіші топ '!J20+'кіші топ '!M20+'кіші топ '!P20+'кіші топ '!S20+'кіші топ '!V20</f>
        <v>1</v>
      </c>
      <c r="E11" s="41">
        <f>'кіші топ '!E20+'кіші топ '!H20+'кіші топ '!K20+'кіші топ '!N20+'кіші топ '!Q20+'кіші топ '!T20+'кіші топ '!W20</f>
        <v>0</v>
      </c>
      <c r="F11" s="42">
        <f t="shared" si="10"/>
        <v>2.8571428571428572</v>
      </c>
      <c r="G11" s="43" t="str">
        <f t="shared" si="11"/>
        <v>IIІ</v>
      </c>
      <c r="H11" s="41">
        <f>'кіші топ '!X20+'кіші топ '!AA20+'кіші топ '!AD20+'кіші топ '!AG20+'кіші топ '!AJ20+'кіші топ '!AM20+'кіші топ '!AP20+'кіші топ '!AS20+'кіші топ '!AV20+'кіші топ '!AY20+'кіші топ '!BB20+'кіші топ '!BE20</f>
        <v>12</v>
      </c>
      <c r="I11" s="41">
        <f>'кіші топ '!Y20+'кіші топ '!AB20+'кіші топ '!AE20+'кіші топ '!AH20+'кіші топ '!AK20+'кіші топ '!AN20+'кіші топ '!AQ20+'кіші топ '!AT20+'кіші топ '!AW20+'кіші топ '!AZ20+'кіші топ '!BC20+'кіші топ '!BF20</f>
        <v>0</v>
      </c>
      <c r="J11" s="41">
        <f>'кіші топ '!Z20+'кіші топ '!AC20+'кіші топ '!AF20+'кіші топ '!AI20+'кіші топ '!AL20+'кіші топ '!AO20+'кіші топ '!AR20+'кіші топ '!AU20+'кіші топ '!AX20+'кіші топ '!BA20+'кіші топ '!BD20+'кіші топ '!BG20</f>
        <v>0</v>
      </c>
      <c r="K11" s="42">
        <f t="shared" si="12"/>
        <v>3</v>
      </c>
      <c r="L11" s="43" t="str">
        <f t="shared" si="13"/>
        <v>IIІ</v>
      </c>
      <c r="M11" s="41">
        <f>'кіші топ '!BH20+'кіші топ '!BK20+'кіші топ '!BN20+'кіші топ '!BQ20+'кіші топ '!BT20</f>
        <v>5</v>
      </c>
      <c r="N11" s="41">
        <f>'кіші топ '!BI20+'кіші топ '!BL20+'кіші топ '!BO20+'кіші топ '!BR20+'кіші топ '!BU20</f>
        <v>0</v>
      </c>
      <c r="O11" s="41">
        <f>'кіші топ '!BJ20+'кіші топ '!BM20+'кіші топ '!BP20+'кіші топ '!BS20+'кіші топ '!BV20</f>
        <v>0</v>
      </c>
      <c r="P11" s="42">
        <f t="shared" si="14"/>
        <v>3</v>
      </c>
      <c r="Q11" s="43" t="str">
        <f t="shared" si="15"/>
        <v>IIІ</v>
      </c>
      <c r="R11" s="41">
        <f>'кіші топ '!BW20+'кіші топ '!BZ20+'кіші топ '!CC20+'кіші топ '!CF20+'кіші топ '!CI20+'кіші топ '!CL20+'кіші топ '!CO20+'кіші топ '!CR20+'кіші топ '!CU20+'кіші топ '!CX20</f>
        <v>10</v>
      </c>
      <c r="S11" s="41">
        <f>'кіші топ '!BX20+'кіші топ '!CA20+'кіші топ '!CD20+'кіші топ '!CH20+'кіші топ '!CJ20+'кіші топ '!CM20+'кіші топ '!CP20+'кіші топ '!CS20+'кіші топ '!CV20+'кіші топ '!CY20</f>
        <v>0</v>
      </c>
      <c r="T11" s="41">
        <f>'кіші топ '!BY20+'кіші топ '!CB20+'кіші топ '!CE20+'кіші топ '!CH20+'кіші топ '!CK20+'кіші топ '!CN20+'кіші топ '!CQ20+'кіші топ '!CT20+'кіші топ '!CW20+'кіші топ '!CZ20</f>
        <v>0</v>
      </c>
      <c r="U11" s="42">
        <f t="shared" si="16"/>
        <v>3</v>
      </c>
      <c r="V11" s="43" t="str">
        <f t="shared" si="17"/>
        <v>IIІ</v>
      </c>
      <c r="W11" s="41">
        <f>'кіші топ '!DA20+'кіші топ '!DD20+'кіші топ '!DG20+'кіші топ '!DJ20+'кіші топ '!DM20</f>
        <v>5</v>
      </c>
      <c r="X11" s="41">
        <f>'кіші топ '!DB20+'кіші топ '!DE20+'кіші топ '!DH20+'кіші топ '!DK20+'кіші топ '!DN20</f>
        <v>0</v>
      </c>
      <c r="Y11" s="41">
        <f>'кіші топ '!DC20+'кіші топ '!DF20+'кіші топ '!DI20+'кіші топ '!DL20+'кіші топ '!DO20</f>
        <v>0</v>
      </c>
      <c r="Z11" s="42">
        <f t="shared" si="18"/>
        <v>3</v>
      </c>
      <c r="AA11" s="43" t="str">
        <f t="shared" si="19"/>
        <v>IIІ</v>
      </c>
    </row>
    <row r="12" spans="1:27" ht="16.5" customHeight="1">
      <c r="A12" s="1">
        <v>7</v>
      </c>
      <c r="B12" s="40" t="e">
        <f>'кіші топ '!#REF!</f>
        <v>#REF!</v>
      </c>
      <c r="C12" s="41">
        <f>'кіші топ '!C21+'кіші топ '!F21+'кіші топ '!I21+'кіші топ '!L21+'кіші топ '!O21+'кіші топ '!R21+'кіші топ '!U21</f>
        <v>1</v>
      </c>
      <c r="D12" s="41">
        <f>'кіші топ '!D21+'кіші топ '!G21+'кіші топ '!J21+'кіші топ '!M21+'кіші топ '!P21+'кіші топ '!S21+'кіші топ '!V21</f>
        <v>6</v>
      </c>
      <c r="E12" s="41">
        <f>'кіші топ '!E21+'кіші топ '!H21+'кіші топ '!K21+'кіші топ '!N21+'кіші топ '!Q21+'кіші топ '!T21+'кіші топ '!W21</f>
        <v>0</v>
      </c>
      <c r="F12" s="42">
        <f t="shared" si="10"/>
        <v>2.1428571428571428</v>
      </c>
      <c r="G12" s="43" t="str">
        <f t="shared" si="11"/>
        <v>IІ</v>
      </c>
      <c r="H12" s="41">
        <f>'кіші топ '!X21+'кіші топ '!AA21+'кіші топ '!AD21+'кіші топ '!AG21+'кіші топ '!AJ21+'кіші топ '!AM21+'кіші топ '!AP21+'кіші топ '!AS21+'кіші топ '!AV21+'кіші топ '!AY21+'кіші топ '!BB21+'кіші топ '!BE21</f>
        <v>0</v>
      </c>
      <c r="I12" s="41">
        <f>'кіші топ '!Y21+'кіші топ '!AB21+'кіші топ '!AE21+'кіші топ '!AH21+'кіші топ '!AK21+'кіші топ '!AN21+'кіші топ '!AQ21+'кіші топ '!AT21+'кіші топ '!AW21+'кіші топ '!AZ21+'кіші топ '!BC21+'кіші топ '!BF21</f>
        <v>12</v>
      </c>
      <c r="J12" s="41">
        <f>'кіші топ '!Z21+'кіші топ '!AC21+'кіші топ '!AF21+'кіші топ '!AI21+'кіші топ '!AL21+'кіші топ '!AO21+'кіші топ '!AR21+'кіші топ '!AU21+'кіші топ '!AX21+'кіші топ '!BA21+'кіші топ '!BD21+'кіші топ '!BG21</f>
        <v>0</v>
      </c>
      <c r="K12" s="42">
        <f t="shared" si="12"/>
        <v>2</v>
      </c>
      <c r="L12" s="43" t="str">
        <f t="shared" si="13"/>
        <v>IІ</v>
      </c>
      <c r="M12" s="41">
        <f>'кіші топ '!BH21+'кіші топ '!BK21+'кіші топ '!BN21+'кіші топ '!BQ21+'кіші топ '!BT21</f>
        <v>0</v>
      </c>
      <c r="N12" s="41">
        <f>'кіші топ '!BI21+'кіші топ '!BL21+'кіші топ '!BO21+'кіші топ '!BR21+'кіші топ '!BU21</f>
        <v>5</v>
      </c>
      <c r="O12" s="41">
        <f>'кіші топ '!BJ21+'кіші топ '!BM21+'кіші топ '!BP21+'кіші топ '!BS21+'кіші топ '!BV21</f>
        <v>0</v>
      </c>
      <c r="P12" s="42">
        <f t="shared" si="14"/>
        <v>2</v>
      </c>
      <c r="Q12" s="43" t="str">
        <f t="shared" si="15"/>
        <v>IІ</v>
      </c>
      <c r="R12" s="41">
        <f>'кіші топ '!BW21+'кіші топ '!BZ21+'кіші топ '!CC21+'кіші топ '!CF21+'кіші топ '!CI21+'кіші топ '!CL21+'кіші топ '!CO21+'кіші топ '!CR21+'кіші топ '!CU21+'кіші топ '!CX21</f>
        <v>0</v>
      </c>
      <c r="S12" s="41">
        <f>'кіші топ '!BX21+'кіші топ '!CA21+'кіші топ '!CD21+'кіші топ '!CH21+'кіші топ '!CJ21+'кіші топ '!CM21+'кіші топ '!CP21+'кіші топ '!CS21+'кіші топ '!CV21+'кіші топ '!CY21</f>
        <v>9</v>
      </c>
      <c r="T12" s="41">
        <f>'кіші топ '!BY21+'кіші топ '!CB21+'кіші топ '!CE21+'кіші топ '!CH21+'кіші топ '!CK21+'кіші топ '!CN21+'кіші топ '!CQ21+'кіші топ '!CT21+'кіші топ '!CW21+'кіші топ '!CZ21</f>
        <v>0</v>
      </c>
      <c r="U12" s="42">
        <f t="shared" si="16"/>
        <v>2</v>
      </c>
      <c r="V12" s="43" t="str">
        <f t="shared" si="17"/>
        <v>IІ</v>
      </c>
      <c r="W12" s="41">
        <f>'кіші топ '!DA21+'кіші топ '!DD21+'кіші топ '!DG21+'кіші топ '!DJ21+'кіші топ '!DM21</f>
        <v>2</v>
      </c>
      <c r="X12" s="41">
        <f>'кіші топ '!DB21+'кіші топ '!DE21+'кіші топ '!DH21+'кіші топ '!DK21+'кіші топ '!DN21</f>
        <v>2</v>
      </c>
      <c r="Y12" s="41">
        <f>'кіші топ '!DC21+'кіші топ '!DF21+'кіші топ '!DI21+'кіші топ '!DL21+'кіші топ '!DO21</f>
        <v>1</v>
      </c>
      <c r="Z12" s="42">
        <f t="shared" si="18"/>
        <v>2.2000000000000002</v>
      </c>
      <c r="AA12" s="43" t="str">
        <f t="shared" si="19"/>
        <v>IІ</v>
      </c>
    </row>
    <row r="13" spans="1:27" ht="16.5" customHeight="1">
      <c r="A13" s="30">
        <v>8</v>
      </c>
      <c r="B13" s="40" t="str">
        <f>'кіші топ '!B24</f>
        <v>Есетқызы Амина</v>
      </c>
      <c r="C13" s="41">
        <f>'кіші топ '!C21+'кіші топ '!F21+'кіші топ '!I21+'кіші топ '!L21+'кіші топ '!O21+'кіші топ '!R21+'кіші топ '!U21</f>
        <v>1</v>
      </c>
      <c r="D13" s="41">
        <f>'кіші топ '!D21+'кіші топ '!G21+'кіші топ '!J21+'кіші топ '!M21+'кіші топ '!P21+'кіші топ '!S21+'кіші топ '!V21</f>
        <v>6</v>
      </c>
      <c r="E13" s="41">
        <f>'кіші топ '!E21+'кіші топ '!H21+'кіші топ '!K21+'кіші топ '!N21+'кіші топ '!Q21+'кіші топ '!T21+'кіші топ '!W21</f>
        <v>0</v>
      </c>
      <c r="F13" s="42">
        <f t="shared" si="0"/>
        <v>2.1428571428571428</v>
      </c>
      <c r="G13" s="43" t="str">
        <f t="shared" si="1"/>
        <v>IІ</v>
      </c>
      <c r="H13" s="41">
        <f>'кіші топ '!X21+'кіші топ '!AA21+'кіші топ '!AD21+'кіші топ '!AG21+'кіші топ '!AJ21+'кіші топ '!AM21+'кіші топ '!AP21+'кіші топ '!AS21+'кіші топ '!AV21+'кіші топ '!AY21+'кіші топ '!BB21+'кіші топ '!BE21</f>
        <v>0</v>
      </c>
      <c r="I13" s="41">
        <f>'кіші топ '!Y21+'кіші топ '!AB21+'кіші топ '!AE21+'кіші топ '!AH21+'кіші топ '!AK21+'кіші топ '!AN21+'кіші топ '!AQ21+'кіші топ '!AT21+'кіші топ '!AW21+'кіші топ '!AZ21+'кіші топ '!BC21+'кіші топ '!BF21</f>
        <v>12</v>
      </c>
      <c r="J13" s="41">
        <f>'кіші топ '!Z21+'кіші топ '!AC21+'кіші топ '!AF21+'кіші топ '!AI21+'кіші топ '!AL21+'кіші топ '!AO21+'кіші топ '!AR21+'кіші топ '!AU21+'кіші топ '!AX21+'кіші топ '!BA21+'кіші топ '!BD21+'кіші топ '!BG21</f>
        <v>0</v>
      </c>
      <c r="K13" s="42">
        <f t="shared" si="5"/>
        <v>2</v>
      </c>
      <c r="L13" s="43" t="str">
        <f t="shared" si="2"/>
        <v>IІ</v>
      </c>
      <c r="M13" s="41">
        <f>'кіші топ '!BH21+'кіші топ '!BK21+'кіші топ '!BN21+'кіші топ '!BQ21+'кіші топ '!BT21</f>
        <v>0</v>
      </c>
      <c r="N13" s="41">
        <f>'кіші топ '!BI21+'кіші топ '!BL21+'кіші топ '!BO21+'кіші топ '!BR21+'кіші топ '!BU21</f>
        <v>5</v>
      </c>
      <c r="O13" s="41">
        <f>'кіші топ '!BJ21+'кіші топ '!BM21+'кіші топ '!BP21+'кіші топ '!BS21+'кіші топ '!BV21</f>
        <v>0</v>
      </c>
      <c r="P13" s="42">
        <f t="shared" si="6"/>
        <v>2</v>
      </c>
      <c r="Q13" s="43" t="str">
        <f t="shared" si="7"/>
        <v>IІ</v>
      </c>
      <c r="R13" s="41">
        <f>'кіші топ '!BW21+'кіші топ '!BZ21+'кіші топ '!CC21+'кіші топ '!CF21+'кіші топ '!CI21+'кіші топ '!CL21+'кіші топ '!CO21+'кіші топ '!CR21+'кіші топ '!CU21+'кіші топ '!CX21</f>
        <v>0</v>
      </c>
      <c r="S13" s="41">
        <f>'кіші топ '!BX21+'кіші топ '!CA21+'кіші топ '!CD21+'кіші топ '!CH21+'кіші топ '!CJ21+'кіші топ '!CM21+'кіші топ '!CP21+'кіші топ '!CS21+'кіші топ '!CV21+'кіші топ '!CY21</f>
        <v>9</v>
      </c>
      <c r="T13" s="41">
        <f>'кіші топ '!BY21+'кіші топ '!CB21+'кіші топ '!CE21+'кіші топ '!CH21+'кіші топ '!CK21+'кіші топ '!CN21+'кіші топ '!CQ21+'кіші топ '!CT21+'кіші топ '!CW21+'кіші топ '!CZ21</f>
        <v>0</v>
      </c>
      <c r="U13" s="42">
        <f t="shared" si="8"/>
        <v>2</v>
      </c>
      <c r="V13" s="43" t="str">
        <f t="shared" si="3"/>
        <v>IІ</v>
      </c>
      <c r="W13" s="41">
        <f>'кіші топ '!DA21+'кіші топ '!DD21+'кіші топ '!DG21+'кіші топ '!DJ21+'кіші топ '!DM21</f>
        <v>2</v>
      </c>
      <c r="X13" s="41">
        <f>'кіші топ '!DB21+'кіші топ '!DE21+'кіші топ '!DH21+'кіші топ '!DK21+'кіші топ '!DN21</f>
        <v>2</v>
      </c>
      <c r="Y13" s="41">
        <f>'кіші топ '!DC21+'кіші топ '!DF21+'кіші топ '!DI21+'кіші топ '!DL21+'кіші топ '!DO21</f>
        <v>1</v>
      </c>
      <c r="Z13" s="42">
        <f t="shared" si="9"/>
        <v>2.2000000000000002</v>
      </c>
      <c r="AA13" s="43" t="str">
        <f t="shared" si="4"/>
        <v>IІ</v>
      </c>
    </row>
    <row r="14" spans="1:27" ht="16.5" customHeight="1">
      <c r="A14" s="30">
        <v>9</v>
      </c>
      <c r="B14" s="40" t="str">
        <f>'кіші топ '!B15</f>
        <v>Абай Аянат</v>
      </c>
      <c r="C14" s="41">
        <f>'кіші топ '!C23+'кіші топ '!F23+'кіші топ '!I23+'кіші топ '!L23+'кіші топ '!O23+'кіші топ '!R23+'кіші топ '!U23</f>
        <v>0</v>
      </c>
      <c r="D14" s="41">
        <f>'кіші топ '!D23+'кіші топ '!G23+'кіші топ '!J23+'кіші топ '!M23+'кіші топ '!P23+'кіші топ '!S23+'кіші топ '!V23</f>
        <v>2</v>
      </c>
      <c r="E14" s="41">
        <f>'кіші топ '!E23+'кіші топ '!H23+'кіші топ '!K23+'кіші топ '!N23+'кіші топ '!Q23+'кіші топ '!T23+'кіші топ '!W23</f>
        <v>5</v>
      </c>
      <c r="F14" s="42">
        <f t="shared" si="0"/>
        <v>1.2857142857142858</v>
      </c>
      <c r="G14" s="43" t="str">
        <f t="shared" si="1"/>
        <v>I</v>
      </c>
      <c r="H14" s="41">
        <f>'кіші топ '!X23+'кіші топ '!AA23+'кіші топ '!AD23+'кіші топ '!AG23+'кіші топ '!AJ23+'кіші топ '!AM23+'кіші топ '!AP23+'кіші топ '!AS23+'кіші топ '!AV23+'кіші топ '!AY23+'кіші топ '!BB23+'кіші топ '!BE23</f>
        <v>0</v>
      </c>
      <c r="I14" s="41">
        <f>'кіші топ '!Y23+'кіші топ '!AB23+'кіші топ '!AE23+'кіші топ '!AH23+'кіші топ '!AK23+'кіші топ '!AN23+'кіші топ '!AQ23+'кіші топ '!AT23+'кіші топ '!AW23+'кіші топ '!AZ23+'кіші топ '!BC23+'кіші топ '!BF23</f>
        <v>4</v>
      </c>
      <c r="J14" s="41">
        <f>'кіші топ '!Z23+'кіші топ '!AC23+'кіші топ '!AF23+'кіші топ '!AI23+'кіші топ '!AL23+'кіші топ '!AO23+'кіші топ '!AR23+'кіші топ '!AU23+'кіші топ '!AX23+'кіші топ '!BA23+'кіші топ '!BD23+'кіші топ '!BG23</f>
        <v>8</v>
      </c>
      <c r="K14" s="42">
        <f t="shared" si="5"/>
        <v>1.3333333333333333</v>
      </c>
      <c r="L14" s="43" t="str">
        <f t="shared" si="2"/>
        <v>I</v>
      </c>
      <c r="M14" s="41">
        <f>'кіші топ '!BH23+'кіші топ '!BK23+'кіші топ '!BN23+'кіші топ '!BQ23+'кіші топ '!BT23</f>
        <v>0</v>
      </c>
      <c r="N14" s="41">
        <f>'кіші топ '!BI23+'кіші топ '!BL23+'кіші топ '!BO23+'кіші топ '!BR23+'кіші топ '!BU23</f>
        <v>2</v>
      </c>
      <c r="O14" s="41">
        <f>'кіші топ '!BJ23+'кіші топ '!BM23+'кіші топ '!BP23+'кіші топ '!BS23+'кіші топ '!BV23</f>
        <v>3</v>
      </c>
      <c r="P14" s="42">
        <f t="shared" si="6"/>
        <v>1.4</v>
      </c>
      <c r="Q14" s="43" t="str">
        <f t="shared" si="7"/>
        <v>I</v>
      </c>
      <c r="R14" s="41">
        <f>'кіші топ '!BW23+'кіші топ '!BZ23+'кіші топ '!CC23+'кіші топ '!CF23+'кіші топ '!CI23+'кіші топ '!CL23+'кіші топ '!CO23+'кіші топ '!CR23+'кіші топ '!CU23+'кіші топ '!CX23</f>
        <v>0</v>
      </c>
      <c r="S14" s="41">
        <f>'кіші топ '!BX23+'кіші топ '!CA23+'кіші топ '!CD23+'кіші топ '!CH23+'кіші топ '!CJ23+'кіші топ '!CM23+'кіші топ '!CP23+'кіші топ '!CS23+'кіші топ '!CV23+'кіші топ '!CY23</f>
        <v>3</v>
      </c>
      <c r="T14" s="41">
        <f>'кіші топ '!BY23+'кіші топ '!CB23+'кіші топ '!CE23+'кіші топ '!CH23+'кіші топ '!CK23+'кіші топ '!CN23+'кіші топ '!CQ23+'кіші топ '!CT23+'кіші топ '!CW23+'кіші топ '!CZ23</f>
        <v>8</v>
      </c>
      <c r="U14" s="42">
        <f t="shared" si="8"/>
        <v>1.2727272727272727</v>
      </c>
      <c r="V14" s="43" t="str">
        <f t="shared" si="3"/>
        <v>I</v>
      </c>
      <c r="W14" s="41">
        <f>'кіші топ '!DA23+'кіші топ '!DD23+'кіші топ '!DG23+'кіші топ '!DJ23+'кіші топ '!DM23</f>
        <v>0</v>
      </c>
      <c r="X14" s="41">
        <f>'кіші топ '!DB23+'кіші топ '!DE23+'кіші топ '!DH23+'кіші топ '!DK23+'кіші топ '!DN23</f>
        <v>1</v>
      </c>
      <c r="Y14" s="41">
        <f>'кіші топ '!DC23+'кіші топ '!DF23+'кіші топ '!DI23+'кіші топ '!DL23+'кіші топ '!DO23</f>
        <v>4</v>
      </c>
      <c r="Z14" s="42">
        <f t="shared" si="9"/>
        <v>1.2</v>
      </c>
      <c r="AA14" s="43" t="str">
        <f t="shared" si="4"/>
        <v>I</v>
      </c>
    </row>
    <row r="15" spans="1:27" ht="16.5" customHeight="1">
      <c r="A15" s="30">
        <v>10</v>
      </c>
      <c r="B15" s="40" t="str">
        <f>'кіші топ '!B26</f>
        <v>Жаңбырбай Ахмед</v>
      </c>
      <c r="C15" s="41">
        <f>'кіші топ '!C38+'кіші топ '!F38+'кіші топ '!I38+'кіші топ '!L38+'кіші топ '!O38+'кіші топ '!R38+'кіші топ '!U38</f>
        <v>2</v>
      </c>
      <c r="D15" s="41">
        <f>'кіші топ '!D38+'кіші топ '!G38+'кіші топ '!J38+'кіші топ '!M38+'кіші топ '!P38+'кіші топ '!S38+'кіші топ '!V38</f>
        <v>4</v>
      </c>
      <c r="E15" s="41">
        <f>'кіші топ '!E38+'кіші топ '!H38+'кіші топ '!K38+'кіші топ '!N38+'кіші топ '!Q38+'кіші топ '!T38+'кіші топ '!W38</f>
        <v>1</v>
      </c>
      <c r="F15" s="42">
        <f t="shared" ref="F15:F21" si="20">IFERROR(((C15*3)+(D15*2)+(E15*1))/(C15+D15+E15),)</f>
        <v>2.1428571428571428</v>
      </c>
      <c r="G15" s="43" t="str">
        <f t="shared" ref="G15:G21" si="21">IF(F15&gt;=2.5,"IIІ", IF(F15&gt;=1.5,"IІ",IF(F15&gt;=1,"I"," ")))</f>
        <v>IІ</v>
      </c>
      <c r="H15" s="41">
        <f>'кіші топ '!X38+'кіші топ '!AA38+'кіші топ '!AD38+'кіші топ '!AG38+'кіші топ '!AJ38+'кіші топ '!AM38+'кіші топ '!AP38+'кіші топ '!AS38+'кіші топ '!AV38+'кіші топ '!AY38+'кіші топ '!BB38+'кіші топ '!BE38</f>
        <v>12</v>
      </c>
      <c r="I15" s="41">
        <f>'кіші топ '!Y38+'кіші топ '!AB38+'кіші топ '!AE38+'кіші топ '!AH38+'кіші топ '!AK38+'кіші топ '!AN38+'кіші топ '!AQ38+'кіші топ '!AT38+'кіші топ '!AW38+'кіші топ '!AZ38+'кіші топ '!BC38+'кіші топ '!BF38</f>
        <v>0</v>
      </c>
      <c r="J15" s="41">
        <f>'кіші топ '!Z38+'кіші топ '!AC38+'кіші топ '!AF38+'кіші топ '!AI38+'кіші топ '!AL38+'кіші топ '!AO38+'кіші топ '!AR38+'кіші топ '!AU38+'кіші топ '!AX38+'кіші топ '!BA38+'кіші топ '!BD38+'кіші топ '!BG38</f>
        <v>0</v>
      </c>
      <c r="K15" s="42">
        <f t="shared" si="5"/>
        <v>3</v>
      </c>
      <c r="L15" s="43" t="str">
        <f t="shared" ref="L15:L21" si="22">IF(K15&gt;=2.5,"IIІ", IF(K15&gt;=1.5,"IІ",IF(K15&gt;=1,"I"," ")))</f>
        <v>IIІ</v>
      </c>
      <c r="M15" s="41">
        <f>'кіші топ '!BH38+'кіші топ '!BK38+'кіші топ '!BN38+'кіші топ '!BQ38+'кіші топ '!BT38</f>
        <v>1</v>
      </c>
      <c r="N15" s="41">
        <f>'кіші топ '!BI38+'кіші топ '!BL38+'кіші топ '!BO38+'кіші топ '!BR38+'кіші топ '!BU38</f>
        <v>4</v>
      </c>
      <c r="O15" s="41">
        <f>'кіші топ '!BJ38+'кіші топ '!BM38+'кіші топ '!BP38+'кіші топ '!BS38+'кіші топ '!BV38</f>
        <v>0</v>
      </c>
      <c r="P15" s="42">
        <f t="shared" si="6"/>
        <v>2.2000000000000002</v>
      </c>
      <c r="Q15" s="43" t="str">
        <f t="shared" si="7"/>
        <v>IІ</v>
      </c>
      <c r="R15" s="41">
        <f>'кіші топ '!BW38+'кіші топ '!BZ38+'кіші топ '!CC38+'кіші топ '!CF38+'кіші топ '!CI38+'кіші топ '!CL38+'кіші топ '!CO38+'кіші топ '!CR38+'кіші топ '!CU38+'кіші топ '!CX38</f>
        <v>1</v>
      </c>
      <c r="S15" s="41">
        <f>'кіші топ '!BX38+'кіші топ '!CA38+'кіші топ '!CD38+'кіші топ '!CH38+'кіші топ '!CJ38+'кіші топ '!CM38+'кіші топ '!CP38+'кіші топ '!CS38+'кіші топ '!CV38+'кіші топ '!CY38</f>
        <v>7</v>
      </c>
      <c r="T15" s="41">
        <f>'кіші топ '!BY38+'кіші топ '!CB38+'кіші топ '!CE38+'кіші топ '!CH38+'кіші топ '!CK38+'кіші топ '!CN38+'кіші топ '!CQ38+'кіші топ '!CT38+'кіші топ '!CW38+'кіші топ '!CZ38</f>
        <v>1</v>
      </c>
      <c r="U15" s="42">
        <f t="shared" si="8"/>
        <v>2</v>
      </c>
      <c r="V15" s="43" t="str">
        <f t="shared" ref="V15:V21" si="23">IF(U15&gt;=2.5,"IIІ", IF(U15&gt;=1.5,"IІ",IF(U15&gt;=1,"I"," ")))</f>
        <v>IІ</v>
      </c>
      <c r="W15" s="41">
        <f>'кіші топ '!DA38+'кіші топ '!DD38+'кіші топ '!DG38+'кіші топ '!DJ38+'кіші топ '!DM38</f>
        <v>4</v>
      </c>
      <c r="X15" s="41">
        <f>'кіші топ '!DB38+'кіші топ '!DE38+'кіші топ '!DH38+'кіші топ '!DK38+'кіші топ '!DN38</f>
        <v>1</v>
      </c>
      <c r="Y15" s="41">
        <f>'кіші топ '!DC38+'кіші топ '!DF38+'кіші топ '!DI38+'кіші топ '!DL38+'кіші топ '!DO38</f>
        <v>0</v>
      </c>
      <c r="Z15" s="42">
        <f t="shared" si="9"/>
        <v>2.8</v>
      </c>
      <c r="AA15" s="43" t="str">
        <f t="shared" ref="AA15:AA21" si="24">IF(Z15&gt;=2.5,"IIІ", IF(Z15&gt;=1.5,"IІ",IF(Z15&gt;=1,"I"," ")))</f>
        <v>IIІ</v>
      </c>
    </row>
    <row r="16" spans="1:27" ht="16.5" customHeight="1">
      <c r="A16" s="30">
        <v>11</v>
      </c>
      <c r="B16" s="40" t="e">
        <f>'кіші топ '!#REF!</f>
        <v>#REF!</v>
      </c>
      <c r="C16" s="41">
        <f>'кіші топ '!C25+'кіші топ '!F25+'кіші топ '!I25+'кіші топ '!L25+'кіші топ '!O25+'кіші топ '!R25+'кіші топ '!U25</f>
        <v>0</v>
      </c>
      <c r="D16" s="41">
        <f>'кіші топ '!D25+'кіші топ '!G25+'кіші топ '!J25+'кіші топ '!M25+'кіші топ '!P25+'кіші топ '!S25+'кіші топ '!V25</f>
        <v>2</v>
      </c>
      <c r="E16" s="41">
        <f>'кіші топ '!E25+'кіші топ '!H25+'кіші топ '!K25+'кіші топ '!N25+'кіші топ '!Q25+'кіші топ '!T25+'кіші топ '!W25</f>
        <v>5</v>
      </c>
      <c r="F16" s="42">
        <f t="shared" si="20"/>
        <v>1.2857142857142858</v>
      </c>
      <c r="G16" s="43" t="str">
        <f t="shared" si="21"/>
        <v>I</v>
      </c>
      <c r="H16" s="41">
        <f>'кіші топ '!X25+'кіші топ '!AA25+'кіші топ '!AD25+'кіші топ '!AG25+'кіші топ '!AJ25+'кіші топ '!AM25+'кіші топ '!AP25+'кіші топ '!AS25+'кіші топ '!AV25+'кіші топ '!AY25+'кіші топ '!BB25+'кіші топ '!BE25</f>
        <v>0</v>
      </c>
      <c r="I16" s="41">
        <f>'кіші топ '!Y25+'кіші топ '!AB25+'кіші топ '!AE25+'кіші топ '!AH25+'кіші топ '!AK25+'кіші топ '!AN25+'кіші топ '!AQ25+'кіші топ '!AT25+'кіші топ '!AW25+'кіші топ '!AZ25+'кіші топ '!BC25+'кіші топ '!BF25</f>
        <v>4</v>
      </c>
      <c r="J16" s="41">
        <f>'кіші топ '!Z25+'кіші топ '!AC25+'кіші топ '!AF25+'кіші топ '!AI25+'кіші топ '!AL25+'кіші топ '!AO25+'кіші топ '!AR25+'кіші топ '!AU25+'кіші топ '!AX25+'кіші топ '!BA25+'кіші топ '!BD25+'кіші топ '!BG25</f>
        <v>8</v>
      </c>
      <c r="K16" s="42">
        <f t="shared" si="5"/>
        <v>1.3333333333333333</v>
      </c>
      <c r="L16" s="43" t="str">
        <f t="shared" si="22"/>
        <v>I</v>
      </c>
      <c r="M16" s="41">
        <f>'кіші топ '!BH25+'кіші топ '!BK25+'кіші топ '!BN25+'кіші топ '!BQ25+'кіші топ '!BT25</f>
        <v>0</v>
      </c>
      <c r="N16" s="41">
        <f>'кіші топ '!BI25+'кіші топ '!BL25+'кіші топ '!BO25+'кіші топ '!BR25+'кіші топ '!BU25</f>
        <v>4</v>
      </c>
      <c r="O16" s="41">
        <f>'кіші топ '!BJ25+'кіші топ '!BM25+'кіші топ '!BP25+'кіші топ '!BS25+'кіші топ '!BV25</f>
        <v>1</v>
      </c>
      <c r="P16" s="42">
        <f t="shared" si="6"/>
        <v>1.8</v>
      </c>
      <c r="Q16" s="43" t="str">
        <f t="shared" si="7"/>
        <v>IІ</v>
      </c>
      <c r="R16" s="41">
        <f>'кіші топ '!BW25+'кіші топ '!BZ25+'кіші топ '!CC25+'кіші топ '!CF25+'кіші топ '!CI25+'кіші топ '!CL25+'кіші топ '!CO25+'кіші топ '!CR25+'кіші топ '!CU25+'кіші топ '!CX25</f>
        <v>0</v>
      </c>
      <c r="S16" s="41">
        <f>'кіші топ '!BX25+'кіші топ '!CA25+'кіші топ '!CD25+'кіші топ '!CH25+'кіші топ '!CJ25+'кіші топ '!CM25+'кіші топ '!CP25+'кіші топ '!CS25+'кіші топ '!CV25+'кіші топ '!CY25</f>
        <v>3</v>
      </c>
      <c r="T16" s="41">
        <f>'кіші топ '!BY25+'кіші топ '!CB25+'кіші топ '!CE25+'кіші топ '!CH25+'кіші топ '!CK25+'кіші топ '!CN25+'кіші топ '!CQ25+'кіші топ '!CT25+'кіші топ '!CW25+'кіші топ '!CZ25</f>
        <v>8</v>
      </c>
      <c r="U16" s="42">
        <f t="shared" si="8"/>
        <v>1.2727272727272727</v>
      </c>
      <c r="V16" s="43" t="str">
        <f t="shared" si="23"/>
        <v>I</v>
      </c>
      <c r="W16" s="41">
        <f>'кіші топ '!DA25+'кіші топ '!DD25+'кіші топ '!DG25+'кіші топ '!DJ25+'кіші топ '!DM25</f>
        <v>0</v>
      </c>
      <c r="X16" s="41">
        <f>'кіші топ '!DB25+'кіші топ '!DE25+'кіші топ '!DH25+'кіші топ '!DK25+'кіші топ '!DN25</f>
        <v>1</v>
      </c>
      <c r="Y16" s="41">
        <f>'кіші топ '!DC25+'кіші топ '!DF25+'кіші топ '!DI25+'кіші топ '!DL25+'кіші топ '!DO25</f>
        <v>4</v>
      </c>
      <c r="Z16" s="42">
        <f t="shared" si="9"/>
        <v>1.2</v>
      </c>
      <c r="AA16" s="43" t="str">
        <f t="shared" si="24"/>
        <v>I</v>
      </c>
    </row>
    <row r="17" spans="1:27" ht="16.5" customHeight="1">
      <c r="A17" s="30">
        <v>12</v>
      </c>
      <c r="B17" s="40" t="str">
        <f>'кіші топ '!B28</f>
        <v>Қанатжан Амина</v>
      </c>
      <c r="C17" s="41">
        <f>'кіші топ '!C26+'кіші топ '!F26+'кіші топ '!I26+'кіші топ '!L26+'кіші топ '!O26+'кіші топ '!R26+'кіші топ '!U26</f>
        <v>0</v>
      </c>
      <c r="D17" s="41">
        <f>'кіші топ '!D26+'кіші топ '!G26+'кіші топ '!J26+'кіші топ '!M26+'кіші топ '!P26+'кіші топ '!S26+'кіші топ '!V26</f>
        <v>2</v>
      </c>
      <c r="E17" s="41">
        <f>'кіші топ '!E26+'кіші топ '!H26+'кіші топ '!K26+'кіші топ '!N26+'кіші топ '!Q26+'кіші топ '!T26+'кіші топ '!W26</f>
        <v>5</v>
      </c>
      <c r="F17" s="42">
        <f t="shared" si="20"/>
        <v>1.2857142857142858</v>
      </c>
      <c r="G17" s="43" t="str">
        <f t="shared" si="21"/>
        <v>I</v>
      </c>
      <c r="H17" s="41">
        <f>'кіші топ '!X26+'кіші топ '!AA26+'кіші топ '!AD26+'кіші топ '!AG26+'кіші топ '!AJ26+'кіші топ '!AM26+'кіші топ '!AP26+'кіші топ '!AS26+'кіші топ '!AV26+'кіші топ '!AY26+'кіші топ '!BB26+'кіші топ '!BE26</f>
        <v>0</v>
      </c>
      <c r="I17" s="41">
        <f>'кіші топ '!Y26+'кіші топ '!AB26+'кіші топ '!AE26+'кіші топ '!AH26+'кіші топ '!AK26+'кіші топ '!AN26+'кіші топ '!AQ26+'кіші топ '!AT26+'кіші топ '!AW26+'кіші топ '!AZ26+'кіші топ '!BC26+'кіші топ '!BF26</f>
        <v>7</v>
      </c>
      <c r="J17" s="41">
        <f>'кіші топ '!Z26+'кіші топ '!AC26+'кіші топ '!AF26+'кіші топ '!AI26+'кіші топ '!AL26+'кіші топ '!AO26+'кіші топ '!AR26+'кіші топ '!AU26+'кіші топ '!AX26+'кіші топ '!BA26+'кіші топ '!BD26+'кіші топ '!BG26</f>
        <v>5</v>
      </c>
      <c r="K17" s="42">
        <f t="shared" si="5"/>
        <v>1.5833333333333333</v>
      </c>
      <c r="L17" s="43" t="str">
        <f t="shared" si="22"/>
        <v>IІ</v>
      </c>
      <c r="M17" s="41">
        <f>'кіші топ '!BH26+'кіші топ '!BK26+'кіші топ '!BN26+'кіші топ '!BQ26+'кіші топ '!BT26</f>
        <v>0</v>
      </c>
      <c r="N17" s="41">
        <f>'кіші топ '!BI26+'кіші топ '!BL26+'кіші топ '!BO26+'кіші топ '!BR26+'кіші топ '!BU26</f>
        <v>3</v>
      </c>
      <c r="O17" s="41">
        <f>'кіші топ '!BJ26+'кіші топ '!BM26+'кіші топ '!BP26+'кіші топ '!BS26+'кіші топ '!BV26</f>
        <v>2</v>
      </c>
      <c r="P17" s="42">
        <f t="shared" si="6"/>
        <v>1.6</v>
      </c>
      <c r="Q17" s="43" t="str">
        <f t="shared" si="7"/>
        <v>IІ</v>
      </c>
      <c r="R17" s="41">
        <f>'кіші топ '!BW26+'кіші топ '!BZ26+'кіші топ '!CC26+'кіші топ '!CF26+'кіші топ '!CI26+'кіші топ '!CL26+'кіші топ '!CO26+'кіші топ '!CR26+'кіші топ '!CU26+'кіші топ '!CX26</f>
        <v>0</v>
      </c>
      <c r="S17" s="41">
        <f>'кіші топ '!BX26+'кіші топ '!CA26+'кіші топ '!CD26+'кіші топ '!CH26+'кіші топ '!CJ26+'кіші топ '!CM26+'кіші топ '!CP26+'кіші топ '!CS26+'кіші топ '!CV26+'кіші топ '!CY26</f>
        <v>3</v>
      </c>
      <c r="T17" s="41">
        <f>'кіші топ '!BY26+'кіші топ '!CB26+'кіші топ '!CE26+'кіші топ '!CH26+'кіші топ '!CK26+'кіші топ '!CN26+'кіші топ '!CQ26+'кіші топ '!CT26+'кіші топ '!CW26+'кіші топ '!CZ26</f>
        <v>8</v>
      </c>
      <c r="U17" s="42">
        <f t="shared" si="8"/>
        <v>1.2727272727272727</v>
      </c>
      <c r="V17" s="43" t="str">
        <f t="shared" si="23"/>
        <v>I</v>
      </c>
      <c r="W17" s="41">
        <f>'кіші топ '!DA26+'кіші топ '!DD26+'кіші топ '!DG26+'кіші топ '!DJ26+'кіші топ '!DM26</f>
        <v>0</v>
      </c>
      <c r="X17" s="41">
        <f>'кіші топ '!DB26+'кіші топ '!DE26+'кіші топ '!DH26+'кіші топ '!DK26+'кіші топ '!DN26</f>
        <v>1</v>
      </c>
      <c r="Y17" s="41">
        <f>'кіші топ '!DC26+'кіші топ '!DF26+'кіші топ '!DI26+'кіші топ '!DL26+'кіші топ '!DO26</f>
        <v>4</v>
      </c>
      <c r="Z17" s="42">
        <f t="shared" si="9"/>
        <v>1.2</v>
      </c>
      <c r="AA17" s="43" t="str">
        <f t="shared" si="24"/>
        <v>I</v>
      </c>
    </row>
    <row r="18" spans="1:27" ht="16.5" customHeight="1">
      <c r="A18" s="30">
        <v>13</v>
      </c>
      <c r="B18" s="40" t="str">
        <f>'кіші топ '!B21</f>
        <v>Еламан Дастан</v>
      </c>
      <c r="C18" s="41">
        <f>'кіші топ '!C27+'кіші топ '!F27+'кіші топ '!I27+'кіші топ '!L27+'кіші топ '!O27+'кіші топ '!R27+'кіші топ '!U27</f>
        <v>0</v>
      </c>
      <c r="D18" s="41">
        <f>'кіші топ '!D27+'кіші топ '!G27+'кіші топ '!J27+'кіші топ '!M27+'кіші топ '!P27+'кіші топ '!S27+'кіші топ '!V27</f>
        <v>2</v>
      </c>
      <c r="E18" s="41">
        <f>'кіші топ '!E27+'кіші топ '!H27+'кіші топ '!K27+'кіші топ '!N27+'кіші топ '!Q27+'кіші топ '!T27+'кіші топ '!W27</f>
        <v>5</v>
      </c>
      <c r="F18" s="42">
        <f t="shared" ref="F18:F20" si="25">IFERROR(((C18*3)+(D18*2)+(E18*1))/(C18+D18+E18),)</f>
        <v>1.2857142857142858</v>
      </c>
      <c r="G18" s="43" t="str">
        <f t="shared" ref="G18:G20" si="26">IF(F18&gt;=2.5,"IIІ", IF(F18&gt;=1.5,"IІ",IF(F18&gt;=1,"I"," ")))</f>
        <v>I</v>
      </c>
      <c r="H18" s="41">
        <f>'кіші топ '!X27+'кіші топ '!AA27+'кіші топ '!AD27+'кіші топ '!AG27+'кіші топ '!AJ27+'кіші топ '!AM27+'кіші топ '!AP27+'кіші топ '!AS27+'кіші топ '!AV27+'кіші топ '!AY27+'кіші топ '!BB27+'кіші топ '!BE27</f>
        <v>0</v>
      </c>
      <c r="I18" s="41">
        <f>'кіші топ '!Y27+'кіші топ '!AB27+'кіші топ '!AE27+'кіші топ '!AH27+'кіші топ '!AK27+'кіші топ '!AN27+'кіші топ '!AQ27+'кіші топ '!AT27+'кіші топ '!AW27+'кіші топ '!AZ27+'кіші топ '!BC27+'кіші топ '!BF27</f>
        <v>4</v>
      </c>
      <c r="J18" s="41">
        <f>'кіші топ '!Z27+'кіші топ '!AC27+'кіші топ '!AF27+'кіші топ '!AI27+'кіші топ '!AL27+'кіші топ '!AO27+'кіші топ '!AR27+'кіші топ '!AU27+'кіші топ '!AX27+'кіші топ '!BA27+'кіші топ '!BD27+'кіші топ '!BG27</f>
        <v>8</v>
      </c>
      <c r="K18" s="42">
        <f t="shared" ref="K18:K20" si="27">IFERROR(((H18*3)+(I18*2)+(J18*1))/(H18+I18+J18),)</f>
        <v>1.3333333333333333</v>
      </c>
      <c r="L18" s="43" t="str">
        <f t="shared" ref="L18:L20" si="28">IF(K18&gt;=2.5,"IIІ", IF(K18&gt;=1.5,"IІ",IF(K18&gt;=1,"I"," ")))</f>
        <v>I</v>
      </c>
      <c r="M18" s="41">
        <f>'кіші топ '!BH27+'кіші топ '!BK27+'кіші топ '!BN27+'кіші топ '!BQ27+'кіші топ '!BT27</f>
        <v>0</v>
      </c>
      <c r="N18" s="41">
        <f>'кіші топ '!BI27+'кіші топ '!BL27+'кіші топ '!BO27+'кіші топ '!BR27+'кіші топ '!BU27</f>
        <v>2</v>
      </c>
      <c r="O18" s="41">
        <f>'кіші топ '!BJ27+'кіші топ '!BM27+'кіші топ '!BP27+'кіші топ '!BS27+'кіші топ '!BV27</f>
        <v>3</v>
      </c>
      <c r="P18" s="42">
        <f t="shared" ref="P18:P20" si="29">IFERROR(((M18*3)+(N18*2)+(O18*1))/(M18+N18+O18),)</f>
        <v>1.4</v>
      </c>
      <c r="Q18" s="43" t="str">
        <f t="shared" ref="Q18:Q20" si="30">IF(P18&gt;=2.5,"IIІ", IF(P18&gt;=1.5,"IІ",IF(P18&gt;=1,"I"," ")))</f>
        <v>I</v>
      </c>
      <c r="R18" s="41">
        <f>'кіші топ '!BW27+'кіші топ '!BZ27+'кіші топ '!CC27+'кіші топ '!CF27+'кіші топ '!CI27+'кіші топ '!CL27+'кіші топ '!CO27+'кіші топ '!CR27+'кіші топ '!CU27+'кіші топ '!CX27</f>
        <v>0</v>
      </c>
      <c r="S18" s="41">
        <f>'кіші топ '!BX27+'кіші топ '!CA27+'кіші топ '!CD27+'кіші топ '!CH27+'кіші топ '!CJ27+'кіші топ '!CM27+'кіші топ '!CP27+'кіші топ '!CS27+'кіші топ '!CV27+'кіші топ '!CY27</f>
        <v>3</v>
      </c>
      <c r="T18" s="41">
        <f>'кіші топ '!BY27+'кіші топ '!CB27+'кіші топ '!CE27+'кіші топ '!CH27+'кіші топ '!CK27+'кіші топ '!CN27+'кіші топ '!CQ27+'кіші топ '!CT27+'кіші топ '!CW27+'кіші топ '!CZ27</f>
        <v>8</v>
      </c>
      <c r="U18" s="42">
        <f t="shared" ref="U18:U20" si="31">IFERROR(((R18*3)+(S18*2)+(T18*1))/(R18+S18+T18),)</f>
        <v>1.2727272727272727</v>
      </c>
      <c r="V18" s="43" t="str">
        <f t="shared" ref="V18:V20" si="32">IF(U18&gt;=2.5,"IIІ", IF(U18&gt;=1.5,"IІ",IF(U18&gt;=1,"I"," ")))</f>
        <v>I</v>
      </c>
      <c r="W18" s="41">
        <f>'кіші топ '!DA27+'кіші топ '!DD27+'кіші топ '!DG27+'кіші топ '!DJ27+'кіші топ '!DM27</f>
        <v>0</v>
      </c>
      <c r="X18" s="41">
        <f>'кіші топ '!DB27+'кіші топ '!DE27+'кіші топ '!DH27+'кіші топ '!DK27+'кіші топ '!DN27</f>
        <v>1</v>
      </c>
      <c r="Y18" s="41">
        <f>'кіші топ '!DC27+'кіші топ '!DF27+'кіші топ '!DI27+'кіші топ '!DL27+'кіші топ '!DO27</f>
        <v>4</v>
      </c>
      <c r="Z18" s="42">
        <f t="shared" ref="Z18:Z20" si="33">IFERROR(((W18*3)+(X18*2)+(Y18*1))/(W18+X18+Y18),)</f>
        <v>1.2</v>
      </c>
      <c r="AA18" s="43" t="str">
        <f t="shared" ref="AA18:AA20" si="34">IF(Z18&gt;=2.5,"IIІ", IF(Z18&gt;=1.5,"IІ",IF(Z18&gt;=1,"I"," ")))</f>
        <v>I</v>
      </c>
    </row>
    <row r="19" spans="1:27" ht="16.5" customHeight="1">
      <c r="A19" s="30">
        <v>14</v>
      </c>
      <c r="B19" s="40" t="e">
        <f>'кіші топ '!#REF!</f>
        <v>#REF!</v>
      </c>
      <c r="C19" s="41">
        <f>'кіші топ '!C28+'кіші топ '!F28+'кіші топ '!I28+'кіші топ '!L28+'кіші топ '!O28+'кіші топ '!R28+'кіші топ '!U28</f>
        <v>4</v>
      </c>
      <c r="D19" s="41">
        <f>'кіші топ '!D28+'кіші топ '!G28+'кіші топ '!J28+'кіші топ '!M28+'кіші топ '!P28+'кіші топ '!S28+'кіші топ '!V28</f>
        <v>3</v>
      </c>
      <c r="E19" s="41">
        <f>'кіші топ '!E28+'кіші топ '!H28+'кіші топ '!K28+'кіші топ '!N28+'кіші топ '!Q28+'кіші топ '!T28+'кіші топ '!W28</f>
        <v>0</v>
      </c>
      <c r="F19" s="42">
        <f t="shared" si="25"/>
        <v>2.5714285714285716</v>
      </c>
      <c r="G19" s="43" t="str">
        <f t="shared" si="26"/>
        <v>IIІ</v>
      </c>
      <c r="H19" s="41">
        <f>'кіші топ '!X28+'кіші топ '!AA28+'кіші топ '!AD28+'кіші топ '!AG28+'кіші топ '!AJ28+'кіші топ '!AM28+'кіші топ '!AP28+'кіші топ '!AS28+'кіші топ '!AV28+'кіші топ '!AY28+'кіші топ '!BB28+'кіші топ '!BE28</f>
        <v>12</v>
      </c>
      <c r="I19" s="41">
        <f>'кіші топ '!Y28+'кіші топ '!AB28+'кіші топ '!AE28+'кіші топ '!AH28+'кіші топ '!AK28+'кіші топ '!AN28+'кіші топ '!AQ28+'кіші топ '!AT28+'кіші топ '!AW28+'кіші топ '!AZ28+'кіші топ '!BC28+'кіші топ '!BF28</f>
        <v>0</v>
      </c>
      <c r="J19" s="41">
        <f>'кіші топ '!Z28+'кіші топ '!AC28+'кіші топ '!AF28+'кіші топ '!AI28+'кіші топ '!AL28+'кіші топ '!AO28+'кіші топ '!AR28+'кіші топ '!AU28+'кіші топ '!AX28+'кіші топ '!BA28+'кіші топ '!BD28+'кіші топ '!BG28</f>
        <v>0</v>
      </c>
      <c r="K19" s="42">
        <f t="shared" si="27"/>
        <v>3</v>
      </c>
      <c r="L19" s="43" t="str">
        <f t="shared" si="28"/>
        <v>IIІ</v>
      </c>
      <c r="M19" s="41">
        <f>'кіші топ '!BH28+'кіші топ '!BK28+'кіші топ '!BN28+'кіші топ '!BQ28+'кіші топ '!BT28</f>
        <v>4</v>
      </c>
      <c r="N19" s="41">
        <f>'кіші топ '!BI28+'кіші топ '!BL28+'кіші топ '!BO28+'кіші топ '!BR28+'кіші топ '!BU28</f>
        <v>1</v>
      </c>
      <c r="O19" s="41">
        <f>'кіші топ '!BJ28+'кіші топ '!BM28+'кіші топ '!BP28+'кіші топ '!BS28+'кіші топ '!BV28</f>
        <v>0</v>
      </c>
      <c r="P19" s="42">
        <f t="shared" si="29"/>
        <v>2.8</v>
      </c>
      <c r="Q19" s="43" t="str">
        <f t="shared" si="30"/>
        <v>IIІ</v>
      </c>
      <c r="R19" s="41">
        <f>'кіші топ '!BW28+'кіші топ '!BZ28+'кіші топ '!CC28+'кіші топ '!CF28+'кіші топ '!CI28+'кіші топ '!CL28+'кіші топ '!CO28+'кіші топ '!CR28+'кіші топ '!CU28+'кіші топ '!CX28</f>
        <v>10</v>
      </c>
      <c r="S19" s="41">
        <f>'кіші топ '!BX28+'кіші топ '!CA28+'кіші топ '!CD28+'кіші топ '!CH28+'кіші топ '!CJ28+'кіші топ '!CM28+'кіші топ '!CP28+'кіші топ '!CS28+'кіші топ '!CV28+'кіші топ '!CY28</f>
        <v>0</v>
      </c>
      <c r="T19" s="41">
        <f>'кіші топ '!BY28+'кіші топ '!CB28+'кіші топ '!CE28+'кіші топ '!CH28+'кіші топ '!CK28+'кіші топ '!CN28+'кіші топ '!CQ28+'кіші топ '!CT28+'кіші топ '!CW28+'кіші топ '!CZ28</f>
        <v>0</v>
      </c>
      <c r="U19" s="42">
        <f t="shared" si="31"/>
        <v>3</v>
      </c>
      <c r="V19" s="43" t="str">
        <f t="shared" si="32"/>
        <v>IIІ</v>
      </c>
      <c r="W19" s="41">
        <f>'кіші топ '!DA28+'кіші топ '!DD28+'кіші топ '!DG28+'кіші топ '!DJ28+'кіші топ '!DM28</f>
        <v>5</v>
      </c>
      <c r="X19" s="41">
        <f>'кіші топ '!DB28+'кіші топ '!DE28+'кіші топ '!DH28+'кіші топ '!DK28+'кіші топ '!DN28</f>
        <v>0</v>
      </c>
      <c r="Y19" s="41">
        <f>'кіші топ '!DC28+'кіші топ '!DF28+'кіші топ '!DI28+'кіші топ '!DL28+'кіші топ '!DO28</f>
        <v>0</v>
      </c>
      <c r="Z19" s="42">
        <f t="shared" si="33"/>
        <v>3</v>
      </c>
      <c r="AA19" s="43" t="str">
        <f t="shared" si="34"/>
        <v>IIІ</v>
      </c>
    </row>
    <row r="20" spans="1:27" ht="16.5" customHeight="1">
      <c r="A20" s="30">
        <v>15</v>
      </c>
      <c r="B20" s="40" t="str">
        <f>'кіші топ '!B25</f>
        <v>Жаңабай Радмир</v>
      </c>
      <c r="C20" s="41">
        <f>'кіші топ '!C38+'кіші топ '!F38+'кіші топ '!I38+'кіші топ '!L38+'кіші топ '!O38+'кіші топ '!R38+'кіші топ '!U38</f>
        <v>2</v>
      </c>
      <c r="D20" s="41">
        <f>'кіші топ '!D38+'кіші топ '!G38+'кіші топ '!J38+'кіші топ '!M38+'кіші топ '!P38+'кіші топ '!S38+'кіші топ '!V38</f>
        <v>4</v>
      </c>
      <c r="E20" s="41">
        <f>'кіші топ '!E38+'кіші топ '!H38+'кіші топ '!K38+'кіші топ '!N38+'кіші топ '!Q38+'кіші топ '!T38+'кіші топ '!W38</f>
        <v>1</v>
      </c>
      <c r="F20" s="42">
        <f t="shared" si="25"/>
        <v>2.1428571428571428</v>
      </c>
      <c r="G20" s="43" t="str">
        <f t="shared" si="26"/>
        <v>IІ</v>
      </c>
      <c r="H20" s="41">
        <f>'кіші топ '!X38+'кіші топ '!AA38+'кіші топ '!AD38+'кіші топ '!AG38+'кіші топ '!AJ38+'кіші топ '!AM38+'кіші топ '!AP38+'кіші топ '!AS38+'кіші топ '!AV38+'кіші топ '!AY38+'кіші топ '!BB38+'кіші топ '!BE38</f>
        <v>12</v>
      </c>
      <c r="I20" s="41">
        <f>'кіші топ '!Y38+'кіші топ '!AB38+'кіші топ '!AE38+'кіші топ '!AH38+'кіші топ '!AK38+'кіші топ '!AN38+'кіші топ '!AQ38+'кіші топ '!AT38+'кіші топ '!AW38+'кіші топ '!AZ38+'кіші топ '!BC38+'кіші топ '!BF38</f>
        <v>0</v>
      </c>
      <c r="J20" s="41">
        <f>'кіші топ '!Z38+'кіші топ '!AC38+'кіші топ '!AF38+'кіші топ '!AI38+'кіші топ '!AL38+'кіші топ '!AO38+'кіші топ '!AR38+'кіші топ '!AU38+'кіші топ '!AX38+'кіші топ '!BA38+'кіші топ '!BD38+'кіші топ '!BG38</f>
        <v>0</v>
      </c>
      <c r="K20" s="42">
        <f t="shared" si="27"/>
        <v>3</v>
      </c>
      <c r="L20" s="43" t="str">
        <f t="shared" si="28"/>
        <v>IIІ</v>
      </c>
      <c r="M20" s="41">
        <f>'кіші топ '!BH38+'кіші топ '!BK38+'кіші топ '!BN38+'кіші топ '!BQ38+'кіші топ '!BT38</f>
        <v>1</v>
      </c>
      <c r="N20" s="41">
        <f>'кіші топ '!BI38+'кіші топ '!BL38+'кіші топ '!BO38+'кіші топ '!BR38+'кіші топ '!BU38</f>
        <v>4</v>
      </c>
      <c r="O20" s="41">
        <f>'кіші топ '!BJ38+'кіші топ '!BM38+'кіші топ '!BP38+'кіші топ '!BS38+'кіші топ '!BV38</f>
        <v>0</v>
      </c>
      <c r="P20" s="42">
        <f t="shared" si="29"/>
        <v>2.2000000000000002</v>
      </c>
      <c r="Q20" s="43" t="str">
        <f t="shared" si="30"/>
        <v>IІ</v>
      </c>
      <c r="R20" s="41">
        <f>'кіші топ '!BW38+'кіші топ '!BZ38+'кіші топ '!CC38+'кіші топ '!CF38+'кіші топ '!CI38+'кіші топ '!CL38+'кіші топ '!CO38+'кіші топ '!CR38+'кіші топ '!CU38+'кіші топ '!CX38</f>
        <v>1</v>
      </c>
      <c r="S20" s="41">
        <f>'кіші топ '!BX38+'кіші топ '!CA38+'кіші топ '!CD38+'кіші топ '!CH38+'кіші топ '!CJ38+'кіші топ '!CM38+'кіші топ '!CP38+'кіші топ '!CS38+'кіші топ '!CV38+'кіші топ '!CY38</f>
        <v>7</v>
      </c>
      <c r="T20" s="41">
        <f>'кіші топ '!BY38+'кіші топ '!CB38+'кіші топ '!CE38+'кіші топ '!CH38+'кіші топ '!CK38+'кіші топ '!CN38+'кіші топ '!CQ38+'кіші топ '!CT38+'кіші топ '!CW38+'кіші топ '!CZ38</f>
        <v>1</v>
      </c>
      <c r="U20" s="42">
        <f t="shared" si="31"/>
        <v>2</v>
      </c>
      <c r="V20" s="43" t="str">
        <f t="shared" si="32"/>
        <v>IІ</v>
      </c>
      <c r="W20" s="41">
        <f>'кіші топ '!DA38+'кіші топ '!DD38+'кіші топ '!DG38+'кіші топ '!DJ38+'кіші топ '!DM38</f>
        <v>4</v>
      </c>
      <c r="X20" s="41">
        <f>'кіші топ '!DB38+'кіші топ '!DE38+'кіші топ '!DH38+'кіші топ '!DK38+'кіші топ '!DN38</f>
        <v>1</v>
      </c>
      <c r="Y20" s="41">
        <f>'кіші топ '!DC38+'кіші топ '!DF38+'кіші топ '!DI38+'кіші топ '!DL38+'кіші топ '!DO38</f>
        <v>0</v>
      </c>
      <c r="Z20" s="42">
        <f t="shared" si="33"/>
        <v>2.8</v>
      </c>
      <c r="AA20" s="43" t="str">
        <f t="shared" si="34"/>
        <v>IIІ</v>
      </c>
    </row>
    <row r="21" spans="1:27" ht="16.5" customHeight="1">
      <c r="A21" s="30">
        <v>16</v>
      </c>
      <c r="B21" s="40" t="str">
        <f>'кіші топ '!B16</f>
        <v>Арыстан Назар</v>
      </c>
      <c r="C21" s="41" t="e">
        <f>'кіші топ '!#REF!+'кіші топ '!#REF!+'кіші топ '!#REF!+'кіші топ '!#REF!+'кіші топ '!#REF!+'кіші топ '!#REF!+'кіші топ '!#REF!</f>
        <v>#REF!</v>
      </c>
      <c r="D21" s="41" t="e">
        <f>'кіші топ '!#REF!+'кіші топ '!#REF!+'кіші топ '!#REF!+'кіші топ '!#REF!+'кіші топ '!#REF!+'кіші топ '!#REF!+'кіші топ '!#REF!</f>
        <v>#REF!</v>
      </c>
      <c r="E21" s="41" t="e">
        <f>'кіші топ '!#REF!+'кіші топ '!#REF!+'кіші топ '!#REF!+'кіші топ '!#REF!+'кіші топ '!#REF!+'кіші топ '!#REF!+'кіші топ '!#REF!</f>
        <v>#REF!</v>
      </c>
      <c r="F21" s="42">
        <f t="shared" si="20"/>
        <v>0</v>
      </c>
      <c r="G21" s="43" t="str">
        <f t="shared" si="21"/>
        <v/>
      </c>
      <c r="H21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I21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J21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K21" s="42">
        <f t="shared" si="5"/>
        <v>0</v>
      </c>
      <c r="L21" s="43" t="str">
        <f t="shared" si="22"/>
        <v/>
      </c>
      <c r="M21" s="41" t="e">
        <f>'кіші топ '!#REF!+'кіші топ '!#REF!+'кіші топ '!#REF!+'кіші топ '!#REF!+'кіші топ '!#REF!</f>
        <v>#REF!</v>
      </c>
      <c r="N21" s="41" t="e">
        <f>'кіші топ '!#REF!+'кіші топ '!#REF!+'кіші топ '!#REF!+'кіші топ '!#REF!+'кіші топ '!#REF!</f>
        <v>#REF!</v>
      </c>
      <c r="O21" s="41" t="e">
        <f>'кіші топ '!#REF!+'кіші топ '!#REF!+'кіші топ '!#REF!+'кіші топ '!#REF!+'кіші топ '!#REF!</f>
        <v>#REF!</v>
      </c>
      <c r="P21" s="42">
        <f t="shared" si="6"/>
        <v>0</v>
      </c>
      <c r="Q21" s="43" t="str">
        <f t="shared" si="7"/>
        <v/>
      </c>
      <c r="R21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S21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T21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U21" s="42">
        <f t="shared" si="8"/>
        <v>0</v>
      </c>
      <c r="V21" s="43" t="str">
        <f t="shared" si="23"/>
        <v/>
      </c>
      <c r="W21" s="41" t="e">
        <f>'кіші топ '!#REF!+'кіші топ '!#REF!+'кіші топ '!#REF!+'кіші топ '!#REF!+'кіші топ '!#REF!</f>
        <v>#REF!</v>
      </c>
      <c r="X21" s="41" t="e">
        <f>'кіші топ '!#REF!+'кіші топ '!#REF!+'кіші топ '!#REF!+'кіші топ '!#REF!+'кіші топ '!#REF!</f>
        <v>#REF!</v>
      </c>
      <c r="Y21" s="41" t="e">
        <f>'кіші топ '!#REF!+'кіші топ '!#REF!+'кіші топ '!#REF!+'кіші топ '!#REF!+'кіші топ '!#REF!</f>
        <v>#REF!</v>
      </c>
      <c r="Z21" s="42">
        <f t="shared" si="9"/>
        <v>0</v>
      </c>
      <c r="AA21" s="43" t="str">
        <f t="shared" si="24"/>
        <v/>
      </c>
    </row>
    <row r="22" spans="1:27" ht="16.5" customHeight="1">
      <c r="A22" s="30">
        <v>17</v>
      </c>
      <c r="B22" s="40" t="e">
        <f>'кіші топ '!#REF!</f>
        <v>#REF!</v>
      </c>
      <c r="C22" s="41" t="e">
        <f>'кіші топ '!#REF!+'кіші топ '!#REF!+'кіші топ '!#REF!+'кіші топ '!#REF!+'кіші топ '!#REF!+'кіші топ '!#REF!+'кіші топ '!#REF!</f>
        <v>#REF!</v>
      </c>
      <c r="D22" s="41" t="e">
        <f>'кіші топ '!#REF!+'кіші топ '!#REF!+'кіші топ '!#REF!+'кіші топ '!#REF!+'кіші топ '!#REF!+'кіші топ '!#REF!+'кіші топ '!#REF!</f>
        <v>#REF!</v>
      </c>
      <c r="E22" s="41" t="e">
        <f>'кіші топ '!#REF!+'кіші топ '!#REF!+'кіші топ '!#REF!+'кіші топ '!#REF!+'кіші топ '!#REF!+'кіші топ '!#REF!+'кіші топ '!#REF!</f>
        <v>#REF!</v>
      </c>
      <c r="F22" s="42">
        <f t="shared" si="0"/>
        <v>0</v>
      </c>
      <c r="G22" s="43" t="str">
        <f t="shared" si="1"/>
        <v/>
      </c>
      <c r="H22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I22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J22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K22" s="42">
        <f t="shared" si="5"/>
        <v>0</v>
      </c>
      <c r="L22" s="43" t="str">
        <f t="shared" si="2"/>
        <v/>
      </c>
      <c r="M22" s="41" t="e">
        <f>'кіші топ '!#REF!+'кіші топ '!#REF!+'кіші топ '!#REF!+'кіші топ '!#REF!+'кіші топ '!#REF!</f>
        <v>#REF!</v>
      </c>
      <c r="N22" s="41" t="e">
        <f>'кіші топ '!#REF!+'кіші топ '!#REF!+'кіші топ '!#REF!+'кіші топ '!#REF!+'кіші топ '!#REF!</f>
        <v>#REF!</v>
      </c>
      <c r="O22" s="41" t="e">
        <f>'кіші топ '!#REF!+'кіші топ '!#REF!+'кіші топ '!#REF!+'кіші топ '!#REF!+'кіші топ '!#REF!</f>
        <v>#REF!</v>
      </c>
      <c r="P22" s="42">
        <f t="shared" si="6"/>
        <v>0</v>
      </c>
      <c r="Q22" s="43" t="str">
        <f t="shared" si="7"/>
        <v/>
      </c>
      <c r="R22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S22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T22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U22" s="42">
        <f t="shared" si="8"/>
        <v>0</v>
      </c>
      <c r="V22" s="43" t="str">
        <f t="shared" si="3"/>
        <v/>
      </c>
      <c r="W22" s="41" t="e">
        <f>'кіші топ '!#REF!+'кіші топ '!#REF!+'кіші топ '!#REF!+'кіші топ '!#REF!+'кіші топ '!#REF!</f>
        <v>#REF!</v>
      </c>
      <c r="X22" s="41" t="e">
        <f>'кіші топ '!#REF!+'кіші топ '!#REF!+'кіші топ '!#REF!+'кіші топ '!#REF!+'кіші топ '!#REF!</f>
        <v>#REF!</v>
      </c>
      <c r="Y22" s="41" t="e">
        <f>'кіші топ '!#REF!+'кіші топ '!#REF!+'кіші топ '!#REF!+'кіші топ '!#REF!+'кіші топ '!#REF!</f>
        <v>#REF!</v>
      </c>
      <c r="Z22" s="42">
        <f t="shared" si="9"/>
        <v>0</v>
      </c>
      <c r="AA22" s="43" t="str">
        <f t="shared" si="4"/>
        <v/>
      </c>
    </row>
    <row r="23" spans="1:27" ht="16.5" customHeight="1">
      <c r="A23" s="30">
        <v>18</v>
      </c>
      <c r="B23" s="40" t="str">
        <f>'кіші топ '!B19</f>
        <v>Байтурин Амир</v>
      </c>
      <c r="C23" s="41" t="e">
        <f>'кіші топ '!#REF!+'кіші топ '!#REF!+'кіші топ '!#REF!+'кіші топ '!#REF!+'кіші топ '!#REF!+'кіші топ '!#REF!+'кіші топ '!#REF!</f>
        <v>#REF!</v>
      </c>
      <c r="D23" s="41" t="e">
        <f>'кіші топ '!#REF!+'кіші топ '!#REF!+'кіші топ '!#REF!+'кіші топ '!#REF!+'кіші топ '!#REF!+'кіші топ '!#REF!+'кіші топ '!#REF!</f>
        <v>#REF!</v>
      </c>
      <c r="E23" s="41" t="e">
        <f>'кіші топ '!#REF!+'кіші топ '!#REF!+'кіші топ '!#REF!+'кіші топ '!#REF!+'кіші топ '!#REF!+'кіші топ '!#REF!+'кіші топ '!#REF!</f>
        <v>#REF!</v>
      </c>
      <c r="F23" s="42">
        <f t="shared" si="0"/>
        <v>0</v>
      </c>
      <c r="G23" s="43" t="str">
        <f t="shared" si="1"/>
        <v/>
      </c>
      <c r="H23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I23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J23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K23" s="42">
        <f t="shared" si="5"/>
        <v>0</v>
      </c>
      <c r="L23" s="43" t="str">
        <f t="shared" si="2"/>
        <v/>
      </c>
      <c r="M23" s="41" t="e">
        <f>'кіші топ '!#REF!+'кіші топ '!#REF!+'кіші топ '!#REF!+'кіші топ '!#REF!+'кіші топ '!#REF!</f>
        <v>#REF!</v>
      </c>
      <c r="N23" s="41" t="e">
        <f>'кіші топ '!#REF!+'кіші топ '!#REF!+'кіші топ '!#REF!+'кіші топ '!#REF!+'кіші топ '!#REF!</f>
        <v>#REF!</v>
      </c>
      <c r="O23" s="41" t="e">
        <f>'кіші топ '!#REF!+'кіші топ '!#REF!+'кіші топ '!#REF!+'кіші топ '!#REF!+'кіші топ '!#REF!</f>
        <v>#REF!</v>
      </c>
      <c r="P23" s="42">
        <f t="shared" si="6"/>
        <v>0</v>
      </c>
      <c r="Q23" s="43" t="str">
        <f t="shared" si="7"/>
        <v/>
      </c>
      <c r="R23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S23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T23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U23" s="42">
        <f t="shared" si="8"/>
        <v>0</v>
      </c>
      <c r="V23" s="43" t="str">
        <f t="shared" si="3"/>
        <v/>
      </c>
      <c r="W23" s="41" t="e">
        <f>'кіші топ '!#REF!+'кіші топ '!#REF!+'кіші топ '!#REF!+'кіші топ '!#REF!+'кіші топ '!#REF!</f>
        <v>#REF!</v>
      </c>
      <c r="X23" s="41" t="e">
        <f>'кіші топ '!#REF!+'кіші топ '!#REF!+'кіші топ '!#REF!+'кіші топ '!#REF!+'кіші топ '!#REF!</f>
        <v>#REF!</v>
      </c>
      <c r="Y23" s="41" t="e">
        <f>'кіші топ '!#REF!+'кіші топ '!#REF!+'кіші топ '!#REF!+'кіші топ '!#REF!+'кіші топ '!#REF!</f>
        <v>#REF!</v>
      </c>
      <c r="Z23" s="42">
        <f t="shared" si="9"/>
        <v>0</v>
      </c>
      <c r="AA23" s="43" t="str">
        <f t="shared" si="4"/>
        <v/>
      </c>
    </row>
    <row r="24" spans="1:27" ht="16.5" customHeight="1">
      <c r="A24" s="30">
        <v>19</v>
      </c>
      <c r="B24" s="40" t="str">
        <f>'кіші топ '!B23</f>
        <v>Есентай Кенесары</v>
      </c>
      <c r="C24" s="41" t="e">
        <f>'кіші топ '!#REF!+'кіші топ '!#REF!+'кіші топ '!#REF!+'кіші топ '!#REF!+'кіші топ '!#REF!+'кіші топ '!#REF!+'кіші топ '!#REF!</f>
        <v>#REF!</v>
      </c>
      <c r="D24" s="41" t="e">
        <f>'кіші топ '!#REF!+'кіші топ '!#REF!+'кіші топ '!#REF!+'кіші топ '!#REF!+'кіші топ '!#REF!+'кіші топ '!#REF!+'кіші топ '!#REF!</f>
        <v>#REF!</v>
      </c>
      <c r="E24" s="41" t="e">
        <f>'кіші топ '!#REF!+'кіші топ '!#REF!+'кіші топ '!#REF!+'кіші топ '!#REF!+'кіші топ '!#REF!+'кіші топ '!#REF!+'кіші топ '!#REF!</f>
        <v>#REF!</v>
      </c>
      <c r="F24" s="42">
        <f t="shared" si="0"/>
        <v>0</v>
      </c>
      <c r="G24" s="43" t="str">
        <f t="shared" si="1"/>
        <v/>
      </c>
      <c r="H24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I24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J24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K24" s="42">
        <f t="shared" si="5"/>
        <v>0</v>
      </c>
      <c r="L24" s="43" t="str">
        <f t="shared" si="2"/>
        <v/>
      </c>
      <c r="M24" s="41" t="e">
        <f>'кіші топ '!#REF!+'кіші топ '!#REF!+'кіші топ '!#REF!+'кіші топ '!#REF!+'кіші топ '!#REF!</f>
        <v>#REF!</v>
      </c>
      <c r="N24" s="41" t="e">
        <f>'кіші топ '!#REF!+'кіші топ '!#REF!+'кіші топ '!#REF!+'кіші топ '!#REF!+'кіші топ '!#REF!</f>
        <v>#REF!</v>
      </c>
      <c r="O24" s="41" t="e">
        <f>'кіші топ '!#REF!+'кіші топ '!#REF!+'кіші топ '!#REF!+'кіші топ '!#REF!+'кіші топ '!#REF!</f>
        <v>#REF!</v>
      </c>
      <c r="P24" s="42">
        <f t="shared" si="6"/>
        <v>0</v>
      </c>
      <c r="Q24" s="43" t="str">
        <f t="shared" si="7"/>
        <v/>
      </c>
      <c r="R24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S24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T24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U24" s="42">
        <f t="shared" si="8"/>
        <v>0</v>
      </c>
      <c r="V24" s="43" t="str">
        <f t="shared" si="3"/>
        <v/>
      </c>
      <c r="W24" s="41" t="e">
        <f>'кіші топ '!#REF!+'кіші топ '!#REF!+'кіші топ '!#REF!+'кіші топ '!#REF!+'кіші топ '!#REF!</f>
        <v>#REF!</v>
      </c>
      <c r="X24" s="41" t="e">
        <f>'кіші топ '!#REF!+'кіші топ '!#REF!+'кіші топ '!#REF!+'кіші топ '!#REF!+'кіші топ '!#REF!</f>
        <v>#REF!</v>
      </c>
      <c r="Y24" s="41" t="e">
        <f>'кіші топ '!#REF!+'кіші топ '!#REF!+'кіші топ '!#REF!+'кіші топ '!#REF!+'кіші топ '!#REF!</f>
        <v>#REF!</v>
      </c>
      <c r="Z24" s="42">
        <f t="shared" si="9"/>
        <v>0</v>
      </c>
      <c r="AA24" s="43" t="str">
        <f t="shared" si="4"/>
        <v/>
      </c>
    </row>
    <row r="25" spans="1:27" ht="16.5" customHeight="1">
      <c r="A25" s="30">
        <v>20</v>
      </c>
      <c r="B25" s="40" t="e">
        <f>'кіші топ '!#REF!</f>
        <v>#REF!</v>
      </c>
      <c r="C25" s="41" t="e">
        <f>'кіші топ '!#REF!+'кіші топ '!#REF!+'кіші топ '!#REF!+'кіші топ '!#REF!+'кіші топ '!#REF!+'кіші топ '!#REF!+'кіші топ '!#REF!</f>
        <v>#REF!</v>
      </c>
      <c r="D25" s="41" t="e">
        <f>'кіші топ '!#REF!+'кіші топ '!#REF!+'кіші топ '!#REF!+'кіші топ '!#REF!+'кіші топ '!#REF!+'кіші топ '!#REF!+'кіші топ '!#REF!</f>
        <v>#REF!</v>
      </c>
      <c r="E25" s="41" t="e">
        <f>'кіші топ '!#REF!+'кіші топ '!#REF!+'кіші топ '!#REF!+'кіші топ '!#REF!+'кіші топ '!#REF!+'кіші топ '!#REF!+'кіші топ '!#REF!</f>
        <v>#REF!</v>
      </c>
      <c r="F25" s="42">
        <f t="shared" ref="F25" si="35">IFERROR(((C25*3)+(D25*2)+(E25*1))/(C25+D25+E25),)</f>
        <v>0</v>
      </c>
      <c r="G25" s="43" t="str">
        <f t="shared" ref="G25" si="36">IF(F25&gt;=2.5,"IIІ", IF(F25&gt;=1.5,"IІ",IF(F25&gt;=1,"I"," ")))</f>
        <v/>
      </c>
      <c r="H25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I25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J25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K25" s="42">
        <f>IFERROR(((H25*3)+(I25*2)+(J25*1))/(H25+I25+J25),)</f>
        <v>0</v>
      </c>
      <c r="L25" s="43" t="str">
        <f t="shared" ref="L25" si="37">IF(K25&gt;=2.5,"IIІ", IF(K25&gt;=1.5,"IІ",IF(K25&gt;=1,"I"," ")))</f>
        <v/>
      </c>
      <c r="M25" s="41" t="e">
        <f>'кіші топ '!#REF!+'кіші топ '!#REF!+'кіші топ '!#REF!+'кіші топ '!#REF!+'кіші топ '!#REF!</f>
        <v>#REF!</v>
      </c>
      <c r="N25" s="41" t="e">
        <f>'кіші топ '!#REF!+'кіші топ '!#REF!+'кіші топ '!#REF!+'кіші топ '!#REF!+'кіші топ '!#REF!</f>
        <v>#REF!</v>
      </c>
      <c r="O25" s="41" t="e">
        <f>'кіші топ '!#REF!+'кіші топ '!#REF!+'кіші топ '!#REF!+'кіші топ '!#REF!+'кіші топ '!#REF!</f>
        <v>#REF!</v>
      </c>
      <c r="P25" s="42">
        <f>IFERROR(((M25*3)+(N25*2)+(O25*1))/(M25+N25+O25),)</f>
        <v>0</v>
      </c>
      <c r="Q25" s="43" t="str">
        <f>IF(P25&gt;=2.5,"IIІ", IF(P25&gt;=1.5,"IІ",IF(P25&gt;=1,"I"," ")))</f>
        <v/>
      </c>
      <c r="R25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S25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T25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U25" s="42">
        <f>IFERROR(((R25*3)+(S25*2)+(T25*1))/(R25+S25+T25),)</f>
        <v>0</v>
      </c>
      <c r="V25" s="43" t="str">
        <f t="shared" ref="V25" si="38">IF(U25&gt;=2.5,"IIІ", IF(U25&gt;=1.5,"IІ",IF(U25&gt;=1,"I"," ")))</f>
        <v/>
      </c>
      <c r="W25" s="41" t="e">
        <f>'кіші топ '!#REF!+'кіші топ '!#REF!+'кіші топ '!#REF!+'кіші топ '!#REF!+'кіші топ '!#REF!</f>
        <v>#REF!</v>
      </c>
      <c r="X25" s="41" t="e">
        <f>'кіші топ '!#REF!+'кіші топ '!#REF!+'кіші топ '!#REF!+'кіші топ '!#REF!+'кіші топ '!#REF!</f>
        <v>#REF!</v>
      </c>
      <c r="Y25" s="41" t="e">
        <f>'кіші топ '!#REF!+'кіші топ '!#REF!+'кіші топ '!#REF!+'кіші топ '!#REF!+'кіші топ '!#REF!</f>
        <v>#REF!</v>
      </c>
      <c r="Z25" s="42">
        <f>IFERROR(((W25*3)+(X25*2)+(Y25*1))/(W25+X25+Y25),)</f>
        <v>0</v>
      </c>
      <c r="AA25" s="43" t="str">
        <f t="shared" ref="AA25" si="39">IF(Z25&gt;=2.5,"IIІ", IF(Z25&gt;=1.5,"IІ",IF(Z25&gt;=1,"I"," ")))</f>
        <v/>
      </c>
    </row>
    <row r="26" spans="1:27" ht="16.5" customHeight="1">
      <c r="A26" s="30">
        <v>21</v>
      </c>
      <c r="B26" s="40" t="str">
        <f>'кіші топ '!B22</f>
        <v>Ербол Акарыс</v>
      </c>
      <c r="C26" s="41" t="e">
        <f>'кіші топ '!#REF!+'кіші топ '!#REF!+'кіші топ '!#REF!+'кіші топ '!#REF!+'кіші топ '!#REF!+'кіші топ '!#REF!+'кіші топ '!#REF!</f>
        <v>#REF!</v>
      </c>
      <c r="D26" s="41" t="e">
        <f>'кіші топ '!#REF!+'кіші топ '!#REF!+'кіші топ '!#REF!+'кіші топ '!#REF!+'кіші топ '!#REF!+'кіші топ '!#REF!+'кіші топ '!#REF!</f>
        <v>#REF!</v>
      </c>
      <c r="E26" s="41" t="e">
        <f>'кіші топ '!#REF!+'кіші топ '!#REF!+'кіші топ '!#REF!+'кіші топ '!#REF!+'кіші топ '!#REF!+'кіші топ '!#REF!+'кіші топ '!#REF!</f>
        <v>#REF!</v>
      </c>
      <c r="F26" s="42">
        <f t="shared" ref="F26:F30" si="40">IFERROR(((C26*3)+(D26*2)+(E26*1))/(C26+D26+E26),)</f>
        <v>0</v>
      </c>
      <c r="G26" s="43" t="str">
        <f t="shared" ref="G26:G30" si="41">IF(F26&gt;=2.5,"IIІ", IF(F26&gt;=1.5,"IІ",IF(F26&gt;=1,"I"," ")))</f>
        <v/>
      </c>
      <c r="H26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I26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J26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K26" s="42">
        <f t="shared" ref="K26" si="42">IFERROR(((H26*3)+(I26*2)+(J26*1))/(H26+I26+J26),)</f>
        <v>0</v>
      </c>
      <c r="L26" s="43" t="str">
        <f t="shared" ref="L26:L30" si="43">IF(K26&gt;=2.5,"IIІ", IF(K26&gt;=1.5,"IІ",IF(K26&gt;=1,"I"," ")))</f>
        <v/>
      </c>
      <c r="M26" s="41" t="e">
        <f>'кіші топ '!#REF!+'кіші топ '!#REF!+'кіші топ '!#REF!+'кіші топ '!#REF!+'кіші топ '!#REF!</f>
        <v>#REF!</v>
      </c>
      <c r="N26" s="41" t="e">
        <f>'кіші топ '!#REF!+'кіші топ '!#REF!+'кіші топ '!#REF!+'кіші топ '!#REF!+'кіші топ '!#REF!</f>
        <v>#REF!</v>
      </c>
      <c r="O26" s="41" t="e">
        <f>'кіші топ '!#REF!+'кіші топ '!#REF!+'кіші топ '!#REF!+'кіші топ '!#REF!+'кіші топ '!#REF!</f>
        <v>#REF!</v>
      </c>
      <c r="P26" s="42">
        <f t="shared" ref="P26" si="44">IFERROR(((M26*3)+(N26*2)+(O26*1))/(M26+N26+O26),)</f>
        <v>0</v>
      </c>
      <c r="Q26" s="43" t="str">
        <f t="shared" ref="Q26" si="45">IF(P26&gt;=2.5,"IIІ", IF(P26&gt;=1.5,"IІ",IF(P26&gt;=1,"I"," ")))</f>
        <v/>
      </c>
      <c r="R26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S26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T26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U26" s="42">
        <f t="shared" ref="U26" si="46">IFERROR(((R26*3)+(S26*2)+(T26*1))/(R26+S26+T26),)</f>
        <v>0</v>
      </c>
      <c r="V26" s="43" t="str">
        <f t="shared" ref="V26:V30" si="47">IF(U26&gt;=2.5,"IIІ", IF(U26&gt;=1.5,"IІ",IF(U26&gt;=1,"I"," ")))</f>
        <v/>
      </c>
      <c r="W26" s="41" t="e">
        <f>'кіші топ '!#REF!+'кіші топ '!#REF!+'кіші топ '!#REF!+'кіші топ '!#REF!+'кіші топ '!#REF!</f>
        <v>#REF!</v>
      </c>
      <c r="X26" s="41" t="e">
        <f>'кіші топ '!#REF!+'кіші топ '!#REF!+'кіші топ '!#REF!+'кіші топ '!#REF!+'кіші топ '!#REF!</f>
        <v>#REF!</v>
      </c>
      <c r="Y26" s="41" t="e">
        <f>'кіші топ '!#REF!+'кіші топ '!#REF!+'кіші топ '!#REF!+'кіші топ '!#REF!+'кіші топ '!#REF!</f>
        <v>#REF!</v>
      </c>
      <c r="Z26" s="42">
        <f t="shared" ref="Z26" si="48">IFERROR(((W26*3)+(X26*2)+(Y26*1))/(W26+X26+Y26),)</f>
        <v>0</v>
      </c>
      <c r="AA26" s="43" t="str">
        <f t="shared" ref="AA26:AA30" si="49">IF(Z26&gt;=2.5,"IIІ", IF(Z26&gt;=1.5,"IІ",IF(Z26&gt;=1,"I"," ")))</f>
        <v/>
      </c>
    </row>
    <row r="27" spans="1:27" ht="16.5" customHeight="1">
      <c r="A27" s="30">
        <v>22</v>
      </c>
      <c r="B27" s="40" t="e">
        <f>'кіші топ '!#REF!</f>
        <v>#REF!</v>
      </c>
      <c r="C27" s="41" t="e">
        <f>'кіші топ '!#REF!+'кіші топ '!#REF!+'кіші топ '!#REF!+'кіші топ '!#REF!+'кіші топ '!#REF!+'кіші топ '!#REF!+'кіші топ '!#REF!</f>
        <v>#REF!</v>
      </c>
      <c r="D27" s="41" t="e">
        <f>'кіші топ '!#REF!+'кіші топ '!#REF!+'кіші топ '!#REF!+'кіші топ '!#REF!+'кіші топ '!#REF!+'кіші топ '!#REF!+'кіші топ '!#REF!</f>
        <v>#REF!</v>
      </c>
      <c r="E27" s="41" t="e">
        <f>'кіші топ '!#REF!+'кіші топ '!#REF!+'кіші топ '!#REF!+'кіші топ '!#REF!+'кіші топ '!#REF!+'кіші топ '!#REF!+'кіші топ '!#REF!</f>
        <v>#REF!</v>
      </c>
      <c r="F27" s="42">
        <f t="shared" si="40"/>
        <v>0</v>
      </c>
      <c r="G27" s="43" t="str">
        <f t="shared" si="41"/>
        <v/>
      </c>
      <c r="H27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I27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J27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K27" s="42">
        <f>IFERROR(((H27*3)+(I27*2)+(J27*1))/(H27+I27+J27),)</f>
        <v>0</v>
      </c>
      <c r="L27" s="43" t="str">
        <f t="shared" si="43"/>
        <v/>
      </c>
      <c r="M27" s="41" t="e">
        <f>'кіші топ '!#REF!+'кіші топ '!#REF!+'кіші топ '!#REF!+'кіші топ '!#REF!+'кіші топ '!#REF!</f>
        <v>#REF!</v>
      </c>
      <c r="N27" s="41" t="e">
        <f>'кіші топ '!#REF!+'кіші топ '!#REF!+'кіші топ '!#REF!+'кіші топ '!#REF!+'кіші топ '!#REF!</f>
        <v>#REF!</v>
      </c>
      <c r="O27" s="41" t="e">
        <f>'кіші топ '!#REF!+'кіші топ '!#REF!+'кіші топ '!#REF!+'кіші топ '!#REF!+'кіші топ '!#REF!</f>
        <v>#REF!</v>
      </c>
      <c r="P27" s="42">
        <f>IFERROR(((M27*3)+(N27*2)+(O27*1))/(M27+N27+O27),)</f>
        <v>0</v>
      </c>
      <c r="Q27" s="43" t="str">
        <f>IF(P27&gt;=2.5,"IIІ", IF(P27&gt;=1.5,"IІ",IF(P27&gt;=1,"I"," ")))</f>
        <v/>
      </c>
      <c r="R27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S27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T27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U27" s="42">
        <f>IFERROR(((R27*3)+(S27*2)+(T27*1))/(R27+S27+T27),)</f>
        <v>0</v>
      </c>
      <c r="V27" s="43" t="str">
        <f t="shared" si="47"/>
        <v/>
      </c>
      <c r="W27" s="41" t="e">
        <f>'кіші топ '!#REF!+'кіші топ '!#REF!+'кіші топ '!#REF!+'кіші топ '!#REF!+'кіші топ '!#REF!</f>
        <v>#REF!</v>
      </c>
      <c r="X27" s="41" t="e">
        <f>'кіші топ '!#REF!+'кіші топ '!#REF!+'кіші топ '!#REF!+'кіші топ '!#REF!+'кіші топ '!#REF!</f>
        <v>#REF!</v>
      </c>
      <c r="Y27" s="41" t="e">
        <f>'кіші топ '!#REF!+'кіші топ '!#REF!+'кіші топ '!#REF!+'кіші топ '!#REF!+'кіші топ '!#REF!</f>
        <v>#REF!</v>
      </c>
      <c r="Z27" s="42">
        <f>IFERROR(((W27*3)+(X27*2)+(Y27*1))/(W27+X27+Y27),)</f>
        <v>0</v>
      </c>
      <c r="AA27" s="43" t="str">
        <f t="shared" si="49"/>
        <v/>
      </c>
    </row>
    <row r="28" spans="1:27" ht="16.5" customHeight="1">
      <c r="A28" s="30">
        <v>23</v>
      </c>
      <c r="B28" s="40" t="e">
        <f>'кіші топ '!#REF!</f>
        <v>#REF!</v>
      </c>
      <c r="C28" s="41" t="e">
        <f>'кіші топ '!#REF!+'кіші топ '!#REF!+'кіші топ '!#REF!+'кіші топ '!#REF!+'кіші топ '!#REF!+'кіші топ '!#REF!+'кіші топ '!#REF!</f>
        <v>#REF!</v>
      </c>
      <c r="D28" s="41" t="e">
        <f>'кіші топ '!#REF!+'кіші топ '!#REF!+'кіші топ '!#REF!+'кіші топ '!#REF!+'кіші топ '!#REF!+'кіші топ '!#REF!+'кіші топ '!#REF!</f>
        <v>#REF!</v>
      </c>
      <c r="E28" s="41" t="e">
        <f>'кіші топ '!#REF!+'кіші топ '!#REF!+'кіші топ '!#REF!+'кіші топ '!#REF!+'кіші топ '!#REF!+'кіші топ '!#REF!+'кіші топ '!#REF!</f>
        <v>#REF!</v>
      </c>
      <c r="F28" s="42">
        <f t="shared" si="40"/>
        <v>0</v>
      </c>
      <c r="G28" s="43" t="str">
        <f t="shared" si="41"/>
        <v/>
      </c>
      <c r="H28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I28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J28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K28" s="42">
        <f t="shared" ref="K28:K30" si="50">IFERROR(((H28*3)+(I28*2)+(J28*1))/(H28+I28+J28),)</f>
        <v>0</v>
      </c>
      <c r="L28" s="43" t="str">
        <f t="shared" si="43"/>
        <v/>
      </c>
      <c r="M28" s="41" t="e">
        <f>'кіші топ '!#REF!+'кіші топ '!#REF!+'кіші топ '!#REF!+'кіші топ '!#REF!+'кіші топ '!#REF!</f>
        <v>#REF!</v>
      </c>
      <c r="N28" s="41" t="e">
        <f>'кіші топ '!#REF!+'кіші топ '!#REF!+'кіші топ '!#REF!+'кіші топ '!#REF!+'кіші топ '!#REF!</f>
        <v>#REF!</v>
      </c>
      <c r="O28" s="41" t="e">
        <f>'кіші топ '!#REF!+'кіші топ '!#REF!+'кіші топ '!#REF!+'кіші топ '!#REF!+'кіші топ '!#REF!</f>
        <v>#REF!</v>
      </c>
      <c r="P28" s="42">
        <f t="shared" ref="P28:P30" si="51">IFERROR(((M28*3)+(N28*2)+(O28*1))/(M28+N28+O28),)</f>
        <v>0</v>
      </c>
      <c r="Q28" s="43" t="str">
        <f t="shared" ref="Q28:Q30" si="52">IF(P28&gt;=2.5,"IIІ", IF(P28&gt;=1.5,"IІ",IF(P28&gt;=1,"I"," ")))</f>
        <v/>
      </c>
      <c r="R28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S28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T28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U28" s="42">
        <f t="shared" ref="U28:U30" si="53">IFERROR(((R28*3)+(S28*2)+(T28*1))/(R28+S28+T28),)</f>
        <v>0</v>
      </c>
      <c r="V28" s="43" t="str">
        <f t="shared" si="47"/>
        <v/>
      </c>
      <c r="W28" s="41" t="e">
        <f>'кіші топ '!#REF!+'кіші топ '!#REF!+'кіші топ '!#REF!+'кіші топ '!#REF!+'кіші топ '!#REF!</f>
        <v>#REF!</v>
      </c>
      <c r="X28" s="41" t="e">
        <f>'кіші топ '!#REF!+'кіші топ '!#REF!+'кіші топ '!#REF!+'кіші топ '!#REF!+'кіші топ '!#REF!</f>
        <v>#REF!</v>
      </c>
      <c r="Y28" s="41" t="e">
        <f>'кіші топ '!#REF!+'кіші топ '!#REF!+'кіші топ '!#REF!+'кіші топ '!#REF!+'кіші топ '!#REF!</f>
        <v>#REF!</v>
      </c>
      <c r="Z28" s="42">
        <f t="shared" ref="Z28:Z30" si="54">IFERROR(((W28*3)+(X28*2)+(Y28*1))/(W28+X28+Y28),)</f>
        <v>0</v>
      </c>
      <c r="AA28" s="43" t="str">
        <f t="shared" si="49"/>
        <v/>
      </c>
    </row>
    <row r="29" spans="1:27" ht="16.5" customHeight="1">
      <c r="A29" s="30">
        <v>24</v>
      </c>
      <c r="B29" s="40" t="e">
        <f>'кіші топ '!#REF!</f>
        <v>#REF!</v>
      </c>
      <c r="C29" s="41" t="e">
        <f>'кіші топ '!#REF!+'кіші топ '!#REF!+'кіші топ '!#REF!+'кіші топ '!#REF!+'кіші топ '!#REF!+'кіші топ '!#REF!+'кіші топ '!#REF!</f>
        <v>#REF!</v>
      </c>
      <c r="D29" s="41" t="e">
        <f>'кіші топ '!#REF!+'кіші топ '!#REF!+'кіші топ '!#REF!+'кіші топ '!#REF!+'кіші топ '!#REF!+'кіші топ '!#REF!+'кіші топ '!#REF!</f>
        <v>#REF!</v>
      </c>
      <c r="E29" s="41" t="e">
        <f>'кіші топ '!#REF!+'кіші топ '!#REF!+'кіші топ '!#REF!+'кіші топ '!#REF!+'кіші топ '!#REF!+'кіші топ '!#REF!+'кіші топ '!#REF!</f>
        <v>#REF!</v>
      </c>
      <c r="F29" s="42">
        <f t="shared" si="40"/>
        <v>0</v>
      </c>
      <c r="G29" s="43" t="str">
        <f t="shared" si="41"/>
        <v/>
      </c>
      <c r="H29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I29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J29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K29" s="42">
        <f t="shared" si="50"/>
        <v>0</v>
      </c>
      <c r="L29" s="43" t="str">
        <f t="shared" si="43"/>
        <v/>
      </c>
      <c r="M29" s="41" t="e">
        <f>'кіші топ '!#REF!+'кіші топ '!#REF!+'кіші топ '!#REF!+'кіші топ '!#REF!+'кіші топ '!#REF!</f>
        <v>#REF!</v>
      </c>
      <c r="N29" s="41" t="e">
        <f>'кіші топ '!#REF!+'кіші топ '!#REF!+'кіші топ '!#REF!+'кіші топ '!#REF!+'кіші топ '!#REF!</f>
        <v>#REF!</v>
      </c>
      <c r="O29" s="41" t="e">
        <f>'кіші топ '!#REF!+'кіші топ '!#REF!+'кіші топ '!#REF!+'кіші топ '!#REF!+'кіші топ '!#REF!</f>
        <v>#REF!</v>
      </c>
      <c r="P29" s="42">
        <f t="shared" si="51"/>
        <v>0</v>
      </c>
      <c r="Q29" s="43" t="str">
        <f t="shared" si="52"/>
        <v/>
      </c>
      <c r="R29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S29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T29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U29" s="42">
        <f t="shared" si="53"/>
        <v>0</v>
      </c>
      <c r="V29" s="43" t="str">
        <f t="shared" si="47"/>
        <v/>
      </c>
      <c r="W29" s="41" t="e">
        <f>'кіші топ '!#REF!+'кіші топ '!#REF!+'кіші топ '!#REF!+'кіші топ '!#REF!+'кіші топ '!#REF!</f>
        <v>#REF!</v>
      </c>
      <c r="X29" s="41" t="e">
        <f>'кіші топ '!#REF!+'кіші топ '!#REF!+'кіші топ '!#REF!+'кіші топ '!#REF!+'кіші топ '!#REF!</f>
        <v>#REF!</v>
      </c>
      <c r="Y29" s="41" t="e">
        <f>'кіші топ '!#REF!+'кіші топ '!#REF!+'кіші топ '!#REF!+'кіші топ '!#REF!+'кіші топ '!#REF!</f>
        <v>#REF!</v>
      </c>
      <c r="Z29" s="42">
        <f t="shared" si="54"/>
        <v>0</v>
      </c>
      <c r="AA29" s="43" t="str">
        <f t="shared" si="49"/>
        <v/>
      </c>
    </row>
    <row r="30" spans="1:27" ht="16.5" customHeight="1">
      <c r="A30" s="30">
        <v>25</v>
      </c>
      <c r="B30" s="40" t="e">
        <f>'кіші топ '!#REF!</f>
        <v>#REF!</v>
      </c>
      <c r="C30" s="41" t="e">
        <f>'кіші топ '!#REF!+'кіші топ '!#REF!+'кіші топ '!#REF!+'кіші топ '!#REF!+'кіші топ '!#REF!+'кіші топ '!#REF!+'кіші топ '!#REF!</f>
        <v>#REF!</v>
      </c>
      <c r="D30" s="41" t="e">
        <f>'кіші топ '!#REF!+'кіші топ '!#REF!+'кіші топ '!#REF!+'кіші топ '!#REF!+'кіші топ '!#REF!+'кіші топ '!#REF!+'кіші топ '!#REF!</f>
        <v>#REF!</v>
      </c>
      <c r="E30" s="41" t="e">
        <f>'кіші топ '!#REF!+'кіші топ '!#REF!+'кіші топ '!#REF!+'кіші топ '!#REF!+'кіші топ '!#REF!+'кіші топ '!#REF!+'кіші топ '!#REF!</f>
        <v>#REF!</v>
      </c>
      <c r="F30" s="42">
        <f t="shared" si="40"/>
        <v>0</v>
      </c>
      <c r="G30" s="43" t="str">
        <f t="shared" si="41"/>
        <v/>
      </c>
      <c r="H30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I30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J30" s="41" t="e">
        <f>'кіші топ '!#REF!+'кіші топ '!#REF!+'кіші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K30" s="42">
        <f t="shared" si="50"/>
        <v>0</v>
      </c>
      <c r="L30" s="43" t="str">
        <f t="shared" si="43"/>
        <v/>
      </c>
      <c r="M30" s="41" t="e">
        <f>'кіші топ '!#REF!+'кіші топ '!#REF!+'кіші топ '!#REF!+'кіші топ '!#REF!+'кіші топ '!#REF!</f>
        <v>#REF!</v>
      </c>
      <c r="N30" s="41" t="e">
        <f>'кіші топ '!#REF!+'кіші топ '!#REF!+'кіші топ '!#REF!+'кіші топ '!#REF!+'кіші топ '!#REF!</f>
        <v>#REF!</v>
      </c>
      <c r="O30" s="41" t="e">
        <f>'кіші топ '!#REF!+'кіші топ '!#REF!+'кіші топ '!#REF!+'кіші топ '!#REF!+'кіші топ '!#REF!</f>
        <v>#REF!</v>
      </c>
      <c r="P30" s="42">
        <f t="shared" si="51"/>
        <v>0</v>
      </c>
      <c r="Q30" s="43" t="str">
        <f t="shared" si="52"/>
        <v/>
      </c>
      <c r="R30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S30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T30" s="41" t="e">
        <f>'кіші топ '!#REF!+'кіші топ '!#REF!+'кіші топ '!#REF!+'кіші топ '!#REF!+'кіші топ '!#REF!+'кіші топ '!#REF!+'кіші топ '!#REF!+'кіші топ '!#REF!+'кіші топ '!#REF!+'кіші топ '!#REF!</f>
        <v>#REF!</v>
      </c>
      <c r="U30" s="42">
        <f t="shared" si="53"/>
        <v>0</v>
      </c>
      <c r="V30" s="43" t="str">
        <f t="shared" si="47"/>
        <v/>
      </c>
      <c r="W30" s="41" t="e">
        <f>'кіші топ '!#REF!+'кіші топ '!#REF!+'кіші топ '!#REF!+'кіші топ '!#REF!+'кіші топ '!#REF!</f>
        <v>#REF!</v>
      </c>
      <c r="X30" s="41" t="e">
        <f>'кіші топ '!#REF!+'кіші топ '!#REF!+'кіші топ '!#REF!+'кіші топ '!#REF!+'кіші топ '!#REF!</f>
        <v>#REF!</v>
      </c>
      <c r="Y30" s="41" t="e">
        <f>'кіші топ '!#REF!+'кіші топ '!#REF!+'кіші топ '!#REF!+'кіші топ '!#REF!+'кіші топ '!#REF!</f>
        <v>#REF!</v>
      </c>
      <c r="Z30" s="42">
        <f t="shared" si="54"/>
        <v>0</v>
      </c>
      <c r="AA30" s="43" t="str">
        <f t="shared" si="49"/>
        <v/>
      </c>
    </row>
    <row r="31" spans="1:27" ht="16.5" customHeight="1">
      <c r="A31" s="30"/>
      <c r="B31" s="40"/>
      <c r="C31" s="41"/>
      <c r="D31" s="41"/>
      <c r="E31" s="41"/>
      <c r="F31" s="42"/>
      <c r="G31" s="43"/>
      <c r="H31" s="41"/>
      <c r="I31" s="41"/>
      <c r="J31" s="41"/>
      <c r="K31" s="42"/>
      <c r="L31" s="43"/>
      <c r="M31" s="41"/>
      <c r="N31" s="41"/>
      <c r="O31" s="41"/>
      <c r="P31" s="42"/>
      <c r="Q31" s="43"/>
      <c r="R31" s="41"/>
      <c r="S31" s="41"/>
      <c r="T31" s="41"/>
      <c r="U31" s="42"/>
      <c r="V31" s="43"/>
      <c r="W31" s="41"/>
      <c r="X31" s="41"/>
      <c r="Y31" s="41"/>
      <c r="Z31" s="42"/>
      <c r="AA31" s="43" t="str">
        <f t="shared" ref="AA31:AA40" si="55">IF(Z31&gt;=2.5,"IIІ", IF(Z31&gt;=1.5,"IІ",IF(Z31&gt;=1,"I"," ")))</f>
        <v/>
      </c>
    </row>
    <row r="32" spans="1:27" ht="16.5" customHeight="1">
      <c r="A32" s="30"/>
      <c r="B32" s="40"/>
      <c r="C32" s="41"/>
      <c r="D32" s="41"/>
      <c r="E32" s="41"/>
      <c r="F32" s="42"/>
      <c r="G32" s="43"/>
      <c r="H32" s="41"/>
      <c r="I32" s="41"/>
      <c r="J32" s="41"/>
      <c r="K32" s="42"/>
      <c r="L32" s="43"/>
      <c r="M32" s="41"/>
      <c r="N32" s="41"/>
      <c r="O32" s="41"/>
      <c r="P32" s="42"/>
      <c r="Q32" s="43"/>
      <c r="R32" s="41"/>
      <c r="S32" s="41"/>
      <c r="T32" s="41"/>
      <c r="U32" s="42"/>
      <c r="V32" s="43"/>
      <c r="W32" s="41"/>
      <c r="X32" s="41"/>
      <c r="Y32" s="41"/>
      <c r="Z32" s="42"/>
      <c r="AA32" s="43" t="str">
        <f t="shared" si="55"/>
        <v/>
      </c>
    </row>
    <row r="33" spans="1:27" ht="16.5" customHeight="1">
      <c r="A33" s="30"/>
      <c r="B33" s="40"/>
      <c r="C33" s="41"/>
      <c r="D33" s="41"/>
      <c r="E33" s="41"/>
      <c r="F33" s="42"/>
      <c r="G33" s="43"/>
      <c r="H33" s="41"/>
      <c r="I33" s="41"/>
      <c r="J33" s="41"/>
      <c r="K33" s="42"/>
      <c r="L33" s="43"/>
      <c r="M33" s="41"/>
      <c r="N33" s="41"/>
      <c r="O33" s="41"/>
      <c r="P33" s="42"/>
      <c r="Q33" s="43"/>
      <c r="R33" s="41"/>
      <c r="S33" s="41"/>
      <c r="T33" s="41"/>
      <c r="U33" s="42"/>
      <c r="V33" s="43"/>
      <c r="W33" s="41"/>
      <c r="X33" s="41"/>
      <c r="Y33" s="41"/>
      <c r="Z33" s="42"/>
      <c r="AA33" s="43" t="str">
        <f t="shared" si="55"/>
        <v/>
      </c>
    </row>
    <row r="34" spans="1:27" ht="16.5" customHeight="1">
      <c r="A34" s="30"/>
      <c r="B34" s="40"/>
      <c r="C34" s="41"/>
      <c r="D34" s="41"/>
      <c r="E34" s="41"/>
      <c r="F34" s="42"/>
      <c r="G34" s="43"/>
      <c r="H34" s="41"/>
      <c r="I34" s="41"/>
      <c r="J34" s="41"/>
      <c r="K34" s="42"/>
      <c r="L34" s="43"/>
      <c r="M34" s="41"/>
      <c r="N34" s="41"/>
      <c r="O34" s="41"/>
      <c r="P34" s="42"/>
      <c r="Q34" s="43"/>
      <c r="R34" s="41"/>
      <c r="S34" s="41"/>
      <c r="T34" s="41"/>
      <c r="U34" s="42"/>
      <c r="V34" s="43"/>
      <c r="W34" s="41"/>
      <c r="X34" s="41"/>
      <c r="Y34" s="41"/>
      <c r="Z34" s="42"/>
      <c r="AA34" s="43" t="str">
        <f t="shared" si="55"/>
        <v/>
      </c>
    </row>
    <row r="35" spans="1:27" ht="16.5" customHeight="1">
      <c r="A35" s="30"/>
      <c r="B35" s="40"/>
      <c r="C35" s="41"/>
      <c r="D35" s="41"/>
      <c r="E35" s="41"/>
      <c r="F35" s="42"/>
      <c r="G35" s="43"/>
      <c r="H35" s="41"/>
      <c r="I35" s="41"/>
      <c r="J35" s="41"/>
      <c r="K35" s="42"/>
      <c r="L35" s="43"/>
      <c r="M35" s="41"/>
      <c r="N35" s="41"/>
      <c r="O35" s="41"/>
      <c r="P35" s="42"/>
      <c r="Q35" s="43"/>
      <c r="R35" s="41"/>
      <c r="S35" s="41"/>
      <c r="T35" s="41"/>
      <c r="U35" s="42"/>
      <c r="V35" s="43"/>
      <c r="W35" s="41"/>
      <c r="X35" s="41"/>
      <c r="Y35" s="41"/>
      <c r="Z35" s="42"/>
      <c r="AA35" s="43" t="str">
        <f t="shared" si="55"/>
        <v/>
      </c>
    </row>
    <row r="36" spans="1:27" ht="16.5" customHeight="1">
      <c r="A36" s="30"/>
      <c r="B36" s="40"/>
      <c r="C36" s="41"/>
      <c r="D36" s="41"/>
      <c r="E36" s="41"/>
      <c r="F36" s="42"/>
      <c r="G36" s="43"/>
      <c r="H36" s="41"/>
      <c r="I36" s="41"/>
      <c r="J36" s="41"/>
      <c r="K36" s="42"/>
      <c r="L36" s="43"/>
      <c r="M36" s="41"/>
      <c r="N36" s="41"/>
      <c r="O36" s="41"/>
      <c r="P36" s="42"/>
      <c r="Q36" s="43"/>
      <c r="R36" s="41"/>
      <c r="S36" s="41"/>
      <c r="T36" s="41"/>
      <c r="U36" s="42"/>
      <c r="V36" s="43"/>
      <c r="W36" s="41"/>
      <c r="X36" s="41"/>
      <c r="Y36" s="41"/>
      <c r="Z36" s="42"/>
      <c r="AA36" s="43" t="str">
        <f t="shared" si="55"/>
        <v/>
      </c>
    </row>
    <row r="37" spans="1:27" ht="16.5" customHeight="1">
      <c r="A37" s="30"/>
      <c r="B37" s="40"/>
      <c r="C37" s="41"/>
      <c r="D37" s="41"/>
      <c r="E37" s="41"/>
      <c r="F37" s="42"/>
      <c r="G37" s="43"/>
      <c r="H37" s="41"/>
      <c r="I37" s="41"/>
      <c r="J37" s="41"/>
      <c r="K37" s="42"/>
      <c r="L37" s="43"/>
      <c r="M37" s="41"/>
      <c r="N37" s="41"/>
      <c r="O37" s="41"/>
      <c r="P37" s="42"/>
      <c r="Q37" s="43"/>
      <c r="R37" s="41"/>
      <c r="S37" s="41"/>
      <c r="T37" s="41"/>
      <c r="U37" s="42"/>
      <c r="V37" s="43"/>
      <c r="W37" s="41"/>
      <c r="X37" s="41"/>
      <c r="Y37" s="41"/>
      <c r="Z37" s="42"/>
      <c r="AA37" s="43" t="str">
        <f t="shared" si="55"/>
        <v/>
      </c>
    </row>
    <row r="38" spans="1:27" ht="16.5" customHeight="1">
      <c r="A38" s="30"/>
      <c r="B38" s="40"/>
      <c r="C38" s="41"/>
      <c r="D38" s="41"/>
      <c r="E38" s="41"/>
      <c r="F38" s="42"/>
      <c r="G38" s="43"/>
      <c r="H38" s="41"/>
      <c r="I38" s="41"/>
      <c r="J38" s="41"/>
      <c r="K38" s="42"/>
      <c r="L38" s="43"/>
      <c r="M38" s="41"/>
      <c r="N38" s="41"/>
      <c r="O38" s="41"/>
      <c r="P38" s="42"/>
      <c r="Q38" s="43"/>
      <c r="R38" s="41"/>
      <c r="S38" s="41"/>
      <c r="T38" s="41"/>
      <c r="U38" s="42"/>
      <c r="V38" s="43"/>
      <c r="W38" s="41"/>
      <c r="X38" s="41"/>
      <c r="Y38" s="41"/>
      <c r="Z38" s="42"/>
      <c r="AA38" s="43" t="str">
        <f t="shared" si="55"/>
        <v/>
      </c>
    </row>
    <row r="39" spans="1:27" ht="16.5" customHeight="1">
      <c r="A39" s="30"/>
      <c r="B39" s="40"/>
      <c r="C39" s="41"/>
      <c r="D39" s="41"/>
      <c r="E39" s="41"/>
      <c r="F39" s="42"/>
      <c r="G39" s="43"/>
      <c r="H39" s="41"/>
      <c r="I39" s="41"/>
      <c r="J39" s="41"/>
      <c r="K39" s="42"/>
      <c r="L39" s="43"/>
      <c r="M39" s="41"/>
      <c r="N39" s="41"/>
      <c r="O39" s="41"/>
      <c r="P39" s="42"/>
      <c r="Q39" s="43"/>
      <c r="R39" s="41"/>
      <c r="S39" s="41"/>
      <c r="T39" s="41"/>
      <c r="U39" s="42"/>
      <c r="V39" s="43"/>
      <c r="W39" s="41"/>
      <c r="X39" s="41"/>
      <c r="Y39" s="41"/>
      <c r="Z39" s="42"/>
      <c r="AA39" s="43" t="str">
        <f t="shared" si="55"/>
        <v/>
      </c>
    </row>
    <row r="40" spans="1:27" ht="16.5" customHeight="1">
      <c r="A40" s="30"/>
      <c r="B40" s="40"/>
      <c r="C40" s="41"/>
      <c r="D40" s="41"/>
      <c r="E40" s="41"/>
      <c r="F40" s="42"/>
      <c r="G40" s="43"/>
      <c r="H40" s="41"/>
      <c r="I40" s="41"/>
      <c r="J40" s="41"/>
      <c r="K40" s="42"/>
      <c r="L40" s="43"/>
      <c r="M40" s="41"/>
      <c r="N40" s="41"/>
      <c r="O40" s="41"/>
      <c r="P40" s="42"/>
      <c r="Q40" s="43"/>
      <c r="R40" s="41"/>
      <c r="S40" s="41"/>
      <c r="T40" s="41"/>
      <c r="U40" s="42"/>
      <c r="V40" s="43"/>
      <c r="W40" s="41"/>
      <c r="X40" s="41"/>
      <c r="Y40" s="41"/>
      <c r="Z40" s="42"/>
      <c r="AA40" s="43" t="str">
        <f t="shared" si="55"/>
        <v/>
      </c>
    </row>
  </sheetData>
  <sortState ref="B6:B27">
    <sortCondition ref="B6"/>
  </sortState>
  <mergeCells count="23">
    <mergeCell ref="P4:P5"/>
    <mergeCell ref="B1:Z1"/>
    <mergeCell ref="A3:A5"/>
    <mergeCell ref="B3:B5"/>
    <mergeCell ref="C3:G3"/>
    <mergeCell ref="H3:L3"/>
    <mergeCell ref="M3:Q3"/>
    <mergeCell ref="R3:V3"/>
    <mergeCell ref="W3:AA3"/>
    <mergeCell ref="C4:E4"/>
    <mergeCell ref="F4:F5"/>
    <mergeCell ref="G4:G5"/>
    <mergeCell ref="H4:J4"/>
    <mergeCell ref="K4:K5"/>
    <mergeCell ref="L4:L5"/>
    <mergeCell ref="M4:O4"/>
    <mergeCell ref="AA4:AA5"/>
    <mergeCell ref="Q4:Q5"/>
    <mergeCell ref="R4:T4"/>
    <mergeCell ref="U4:U5"/>
    <mergeCell ref="V4:V5"/>
    <mergeCell ref="W4:Y4"/>
    <mergeCell ref="Z4:Z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 </vt:lpstr>
      <vt:lpstr>диограмма</vt:lpstr>
      <vt:lpstr>жеке даму деңгейлері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2026-03-03T03:23:55Z</dcterms:modified>
</cp:coreProperties>
</file>