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760"/>
  </bookViews>
  <sheets>
    <sheet name="ерте жас тобы" sheetId="1" r:id="rId1"/>
    <sheet name="диограмма" sheetId="2" r:id="rId2"/>
    <sheet name="жеке даму деңгейлері" sheetId="3" r:id="rId3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D60" i="1"/>
  <c r="D59" i="1"/>
  <c r="F57" i="1"/>
  <c r="F56" i="1"/>
  <c r="F55" i="1"/>
  <c r="D57" i="1"/>
  <c r="D56" i="1"/>
  <c r="D55" i="1"/>
  <c r="D52" i="1"/>
  <c r="D51" i="1"/>
  <c r="D50" i="1"/>
  <c r="F48" i="1"/>
  <c r="F47" i="1"/>
  <c r="F46" i="1"/>
  <c r="D48" i="1"/>
  <c r="D47" i="1"/>
  <c r="D46" i="1"/>
  <c r="D43" i="1"/>
  <c r="DO38" i="1"/>
  <c r="DN38" i="1"/>
  <c r="DM38" i="1"/>
  <c r="DL38" i="1"/>
  <c r="DK38" i="1"/>
  <c r="DJ38" i="1"/>
  <c r="DI38" i="1"/>
  <c r="DH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B38" i="1"/>
  <c r="CG38" i="1"/>
  <c r="CF38" i="1"/>
  <c r="CE38" i="1"/>
  <c r="CD38" i="1"/>
  <c r="CC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AY38" i="1"/>
  <c r="BI38" i="1"/>
  <c r="BH38" i="1"/>
  <c r="BG38" i="1"/>
  <c r="BF38" i="1"/>
  <c r="BE38" i="1"/>
  <c r="BD38" i="1"/>
  <c r="BC38" i="1"/>
  <c r="BB38" i="1"/>
  <c r="BA38" i="1"/>
  <c r="AZ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22" i="3"/>
  <c r="B12" i="3"/>
  <c r="B19" i="3"/>
  <c r="B6" i="3"/>
  <c r="B27" i="3"/>
  <c r="Y27" i="3"/>
  <c r="X27" i="3"/>
  <c r="W27" i="3"/>
  <c r="T27" i="3"/>
  <c r="S27" i="3"/>
  <c r="R27" i="3"/>
  <c r="O27" i="3"/>
  <c r="N27" i="3"/>
  <c r="M27" i="3"/>
  <c r="J27" i="3"/>
  <c r="I27" i="3"/>
  <c r="H27" i="3"/>
  <c r="E27" i="3"/>
  <c r="D27" i="3"/>
  <c r="C27" i="3"/>
  <c r="Y25" i="3"/>
  <c r="X25" i="3"/>
  <c r="W25" i="3"/>
  <c r="T25" i="3"/>
  <c r="S25" i="3"/>
  <c r="R25" i="3"/>
  <c r="U25" i="3" s="1"/>
  <c r="V25" i="3" s="1"/>
  <c r="O25" i="3"/>
  <c r="N25" i="3"/>
  <c r="M25" i="3"/>
  <c r="J25" i="3"/>
  <c r="I25" i="3"/>
  <c r="H25" i="3"/>
  <c r="K25" i="3" s="1"/>
  <c r="L25" i="3" s="1"/>
  <c r="E25" i="3"/>
  <c r="D25" i="3"/>
  <c r="C25" i="3"/>
  <c r="Y21" i="3"/>
  <c r="X21" i="3"/>
  <c r="W21" i="3"/>
  <c r="T21" i="3"/>
  <c r="S21" i="3"/>
  <c r="R21" i="3"/>
  <c r="U21" i="3" s="1"/>
  <c r="V21" i="3" s="1"/>
  <c r="O21" i="3"/>
  <c r="N21" i="3"/>
  <c r="M21" i="3"/>
  <c r="J21" i="3"/>
  <c r="I21" i="3"/>
  <c r="H21" i="3"/>
  <c r="E21" i="3"/>
  <c r="D21" i="3"/>
  <c r="F21" i="3" s="1"/>
  <c r="G21" i="3" s="1"/>
  <c r="C21" i="3"/>
  <c r="Y20" i="3"/>
  <c r="X20" i="3"/>
  <c r="W20" i="3"/>
  <c r="Z20" i="3" s="1"/>
  <c r="AA20" i="3" s="1"/>
  <c r="T20" i="3"/>
  <c r="S20" i="3"/>
  <c r="R20" i="3"/>
  <c r="U20" i="3" s="1"/>
  <c r="V20" i="3" s="1"/>
  <c r="O20" i="3"/>
  <c r="N20" i="3"/>
  <c r="M20" i="3"/>
  <c r="J20" i="3"/>
  <c r="I20" i="3"/>
  <c r="H20" i="3"/>
  <c r="K20" i="3" s="1"/>
  <c r="L20" i="3" s="1"/>
  <c r="E20" i="3"/>
  <c r="D20" i="3"/>
  <c r="C20" i="3"/>
  <c r="Y19" i="3"/>
  <c r="X19" i="3"/>
  <c r="W19" i="3"/>
  <c r="Z19" i="3" s="1"/>
  <c r="AA19" i="3" s="1"/>
  <c r="T19" i="3"/>
  <c r="S19" i="3"/>
  <c r="R19" i="3"/>
  <c r="U19" i="3" s="1"/>
  <c r="V19" i="3" s="1"/>
  <c r="P19" i="3"/>
  <c r="Q19" i="3" s="1"/>
  <c r="O19" i="3"/>
  <c r="N19" i="3"/>
  <c r="M19" i="3"/>
  <c r="J19" i="3"/>
  <c r="I19" i="3"/>
  <c r="H19" i="3"/>
  <c r="E19" i="3"/>
  <c r="D19" i="3"/>
  <c r="C19" i="3"/>
  <c r="Y18" i="3"/>
  <c r="X18" i="3"/>
  <c r="W18" i="3"/>
  <c r="Z18" i="3" s="1"/>
  <c r="AA18" i="3" s="1"/>
  <c r="T18" i="3"/>
  <c r="S18" i="3"/>
  <c r="R18" i="3"/>
  <c r="U18" i="3" s="1"/>
  <c r="V18" i="3" s="1"/>
  <c r="O18" i="3"/>
  <c r="N18" i="3"/>
  <c r="M18" i="3"/>
  <c r="J18" i="3"/>
  <c r="I18" i="3"/>
  <c r="H18" i="3"/>
  <c r="E18" i="3"/>
  <c r="D18" i="3"/>
  <c r="C18" i="3"/>
  <c r="Y17" i="3"/>
  <c r="X17" i="3"/>
  <c r="W17" i="3"/>
  <c r="T17" i="3"/>
  <c r="S17" i="3"/>
  <c r="R17" i="3"/>
  <c r="U17" i="3" s="1"/>
  <c r="V17" i="3" s="1"/>
  <c r="O17" i="3"/>
  <c r="N17" i="3"/>
  <c r="M17" i="3"/>
  <c r="J17" i="3"/>
  <c r="I17" i="3"/>
  <c r="H17" i="3"/>
  <c r="E17" i="3"/>
  <c r="D17" i="3"/>
  <c r="C17" i="3"/>
  <c r="Y16" i="3"/>
  <c r="X16" i="3"/>
  <c r="W16" i="3"/>
  <c r="T16" i="3"/>
  <c r="S16" i="3"/>
  <c r="R16" i="3"/>
  <c r="O16" i="3"/>
  <c r="N16" i="3"/>
  <c r="M16" i="3"/>
  <c r="J16" i="3"/>
  <c r="I16" i="3"/>
  <c r="H16" i="3"/>
  <c r="E16" i="3"/>
  <c r="D16" i="3"/>
  <c r="C16" i="3"/>
  <c r="F16" i="3" s="1"/>
  <c r="G16" i="3" s="1"/>
  <c r="Y15" i="3"/>
  <c r="X15" i="3"/>
  <c r="W15" i="3"/>
  <c r="T15" i="3"/>
  <c r="S15" i="3"/>
  <c r="R15" i="3"/>
  <c r="O15" i="3"/>
  <c r="N15" i="3"/>
  <c r="P15" i="3" s="1"/>
  <c r="Q15" i="3" s="1"/>
  <c r="M15" i="3"/>
  <c r="J15" i="3"/>
  <c r="I15" i="3"/>
  <c r="H15" i="3"/>
  <c r="K15" i="3" s="1"/>
  <c r="L15" i="3" s="1"/>
  <c r="E15" i="3"/>
  <c r="D15" i="3"/>
  <c r="C15" i="3"/>
  <c r="F15" i="3" s="1"/>
  <c r="G15" i="3" s="1"/>
  <c r="Y26" i="3"/>
  <c r="X26" i="3"/>
  <c r="Z26" i="3" s="1"/>
  <c r="AA26" i="3" s="1"/>
  <c r="W26" i="3"/>
  <c r="T26" i="3"/>
  <c r="S26" i="3"/>
  <c r="R26" i="3"/>
  <c r="O26" i="3"/>
  <c r="N26" i="3"/>
  <c r="M26" i="3"/>
  <c r="J26" i="3"/>
  <c r="I26" i="3"/>
  <c r="H26" i="3"/>
  <c r="E26" i="3"/>
  <c r="D26" i="3"/>
  <c r="C26" i="3"/>
  <c r="F26" i="3" s="1"/>
  <c r="G26" i="3" s="1"/>
  <c r="DF37" i="1"/>
  <c r="DC37" i="1"/>
  <c r="DL37" i="1"/>
  <c r="DO37" i="1"/>
  <c r="Y24" i="3"/>
  <c r="X24" i="3"/>
  <c r="W24" i="3"/>
  <c r="Y23" i="3"/>
  <c r="X23" i="3"/>
  <c r="Z23" i="3" s="1"/>
  <c r="AA23" i="3" s="1"/>
  <c r="W23" i="3"/>
  <c r="Y22" i="3"/>
  <c r="X22" i="3"/>
  <c r="W22" i="3"/>
  <c r="Y14" i="3"/>
  <c r="X14" i="3"/>
  <c r="W14" i="3"/>
  <c r="Z14" i="3" s="1"/>
  <c r="AA14" i="3" s="1"/>
  <c r="Y13" i="3"/>
  <c r="Z13" i="3" s="1"/>
  <c r="AA13" i="3" s="1"/>
  <c r="X13" i="3"/>
  <c r="W13" i="3"/>
  <c r="Y12" i="3"/>
  <c r="X12" i="3"/>
  <c r="W12" i="3"/>
  <c r="Y11" i="3"/>
  <c r="X11" i="3"/>
  <c r="W11" i="3"/>
  <c r="Y10" i="3"/>
  <c r="X10" i="3"/>
  <c r="W10" i="3"/>
  <c r="Y9" i="3"/>
  <c r="X9" i="3"/>
  <c r="W9" i="3"/>
  <c r="Y8" i="3"/>
  <c r="X8" i="3"/>
  <c r="Z8" i="3" s="1"/>
  <c r="AA8" i="3" s="1"/>
  <c r="W8" i="3"/>
  <c r="Y7" i="3"/>
  <c r="X7" i="3"/>
  <c r="W7" i="3"/>
  <c r="Y6" i="3"/>
  <c r="X6" i="3"/>
  <c r="W6" i="3"/>
  <c r="T24" i="3"/>
  <c r="S24" i="3"/>
  <c r="R24" i="3"/>
  <c r="T23" i="3"/>
  <c r="S23" i="3"/>
  <c r="R23" i="3"/>
  <c r="T22" i="3"/>
  <c r="S22" i="3"/>
  <c r="R22" i="3"/>
  <c r="T14" i="3"/>
  <c r="S14" i="3"/>
  <c r="R14" i="3"/>
  <c r="T13" i="3"/>
  <c r="S13" i="3"/>
  <c r="R13" i="3"/>
  <c r="T12" i="3"/>
  <c r="S12" i="3"/>
  <c r="U12" i="3" s="1"/>
  <c r="V12" i="3" s="1"/>
  <c r="R12" i="3"/>
  <c r="T11" i="3"/>
  <c r="S11" i="3"/>
  <c r="R11" i="3"/>
  <c r="T10" i="3"/>
  <c r="S10" i="3"/>
  <c r="R10" i="3"/>
  <c r="U10" i="3" s="1"/>
  <c r="V10" i="3" s="1"/>
  <c r="T9" i="3"/>
  <c r="U9" i="3" s="1"/>
  <c r="V9" i="3" s="1"/>
  <c r="S9" i="3"/>
  <c r="R9" i="3"/>
  <c r="T8" i="3"/>
  <c r="S8" i="3"/>
  <c r="R8" i="3"/>
  <c r="T7" i="3"/>
  <c r="S7" i="3"/>
  <c r="R7" i="3"/>
  <c r="T6" i="3"/>
  <c r="S6" i="3"/>
  <c r="R6" i="3"/>
  <c r="O24" i="3"/>
  <c r="N24" i="3"/>
  <c r="M24" i="3"/>
  <c r="O23" i="3"/>
  <c r="N23" i="3"/>
  <c r="M23" i="3"/>
  <c r="O22" i="3"/>
  <c r="N22" i="3"/>
  <c r="M22" i="3"/>
  <c r="O14" i="3"/>
  <c r="N14" i="3"/>
  <c r="M14" i="3"/>
  <c r="P14" i="3" s="1"/>
  <c r="Q14" i="3" s="1"/>
  <c r="O13" i="3"/>
  <c r="N13" i="3"/>
  <c r="M13" i="3"/>
  <c r="O12" i="3"/>
  <c r="N12" i="3"/>
  <c r="M12" i="3"/>
  <c r="O11" i="3"/>
  <c r="N11" i="3"/>
  <c r="M11" i="3"/>
  <c r="P11" i="3" s="1"/>
  <c r="Q11" i="3" s="1"/>
  <c r="O10" i="3"/>
  <c r="N10" i="3"/>
  <c r="M10" i="3"/>
  <c r="O9" i="3"/>
  <c r="P9" i="3" s="1"/>
  <c r="Q9" i="3" s="1"/>
  <c r="N9" i="3"/>
  <c r="M9" i="3"/>
  <c r="O8" i="3"/>
  <c r="N8" i="3"/>
  <c r="P8" i="3" s="1"/>
  <c r="Q8" i="3" s="1"/>
  <c r="M8" i="3"/>
  <c r="O7" i="3"/>
  <c r="N7" i="3"/>
  <c r="M7" i="3"/>
  <c r="P7" i="3" s="1"/>
  <c r="Q7" i="3" s="1"/>
  <c r="O6" i="3"/>
  <c r="N6" i="3"/>
  <c r="M6" i="3"/>
  <c r="J24" i="3"/>
  <c r="I24" i="3"/>
  <c r="H24" i="3"/>
  <c r="J23" i="3"/>
  <c r="I23" i="3"/>
  <c r="H23" i="3"/>
  <c r="J22" i="3"/>
  <c r="I22" i="3"/>
  <c r="H22" i="3"/>
  <c r="K22" i="3" s="1"/>
  <c r="L22" i="3" s="1"/>
  <c r="J14" i="3"/>
  <c r="I14" i="3"/>
  <c r="H14" i="3"/>
  <c r="J13" i="3"/>
  <c r="I13" i="3"/>
  <c r="H13" i="3"/>
  <c r="J12" i="3"/>
  <c r="I12" i="3"/>
  <c r="K12" i="3" s="1"/>
  <c r="L12" i="3" s="1"/>
  <c r="H12" i="3"/>
  <c r="J11" i="3"/>
  <c r="I11" i="3"/>
  <c r="H11" i="3"/>
  <c r="J10" i="3"/>
  <c r="I10" i="3"/>
  <c r="H10" i="3"/>
  <c r="J9" i="3"/>
  <c r="K9" i="3" s="1"/>
  <c r="L9" i="3" s="1"/>
  <c r="I9" i="3"/>
  <c r="H9" i="3"/>
  <c r="J8" i="3"/>
  <c r="I8" i="3"/>
  <c r="H8" i="3"/>
  <c r="J7" i="3"/>
  <c r="I7" i="3"/>
  <c r="H7" i="3"/>
  <c r="K7" i="3" s="1"/>
  <c r="L7" i="3" s="1"/>
  <c r="I6" i="3"/>
  <c r="H6" i="3"/>
  <c r="J6" i="3"/>
  <c r="E24" i="3"/>
  <c r="D24" i="3"/>
  <c r="C24" i="3"/>
  <c r="E23" i="3"/>
  <c r="D23" i="3"/>
  <c r="C23" i="3"/>
  <c r="E22" i="3"/>
  <c r="D22" i="3"/>
  <c r="C22" i="3"/>
  <c r="F22" i="3" s="1"/>
  <c r="G22" i="3" s="1"/>
  <c r="E14" i="3"/>
  <c r="D14" i="3"/>
  <c r="C14" i="3"/>
  <c r="F14" i="3" s="1"/>
  <c r="G14" i="3" s="1"/>
  <c r="E13" i="3"/>
  <c r="F13" i="3" s="1"/>
  <c r="G13" i="3" s="1"/>
  <c r="D13" i="3"/>
  <c r="C13" i="3"/>
  <c r="E12" i="3"/>
  <c r="D12" i="3"/>
  <c r="C12" i="3"/>
  <c r="E11" i="3"/>
  <c r="D11" i="3"/>
  <c r="C11" i="3"/>
  <c r="E10" i="3"/>
  <c r="D10" i="3"/>
  <c r="C10" i="3"/>
  <c r="E9" i="3"/>
  <c r="D9" i="3"/>
  <c r="C9" i="3"/>
  <c r="E8" i="3"/>
  <c r="D8" i="3"/>
  <c r="C8" i="3"/>
  <c r="E7" i="3"/>
  <c r="D7" i="3"/>
  <c r="C7" i="3"/>
  <c r="E6" i="3"/>
  <c r="D6" i="3"/>
  <c r="C6" i="3"/>
  <c r="B25" i="3"/>
  <c r="B16" i="3"/>
  <c r="B10" i="3"/>
  <c r="B17" i="3"/>
  <c r="B9" i="3"/>
  <c r="B15" i="3"/>
  <c r="B20" i="3"/>
  <c r="B13" i="3"/>
  <c r="B24" i="3"/>
  <c r="B26" i="3"/>
  <c r="B18" i="3"/>
  <c r="B7" i="3"/>
  <c r="B23" i="3"/>
  <c r="B8" i="3"/>
  <c r="B11" i="3"/>
  <c r="B21" i="3"/>
  <c r="B14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K23" i="3"/>
  <c r="L23" i="3" s="1"/>
  <c r="F23" i="3"/>
  <c r="G23" i="3" s="1"/>
  <c r="Z22" i="3"/>
  <c r="AA22" i="3" s="1"/>
  <c r="U13" i="3"/>
  <c r="V13" i="3" s="1"/>
  <c r="P13" i="3"/>
  <c r="Q13" i="3" s="1"/>
  <c r="K13" i="3"/>
  <c r="L13" i="3" s="1"/>
  <c r="Z12" i="3"/>
  <c r="AA12" i="3" s="1"/>
  <c r="P12" i="3"/>
  <c r="Q12" i="3" s="1"/>
  <c r="F12" i="3"/>
  <c r="G12" i="3" s="1"/>
  <c r="Z11" i="3"/>
  <c r="AA11" i="3" s="1"/>
  <c r="U11" i="3"/>
  <c r="V11" i="3" s="1"/>
  <c r="K11" i="3"/>
  <c r="L11" i="3" s="1"/>
  <c r="Z10" i="3"/>
  <c r="AA10" i="3" s="1"/>
  <c r="P10" i="3"/>
  <c r="Q10" i="3" s="1"/>
  <c r="F10" i="3"/>
  <c r="G10" i="3" s="1"/>
  <c r="Z9" i="3"/>
  <c r="AA9" i="3" s="1"/>
  <c r="F9" i="3"/>
  <c r="G9" i="3" s="1"/>
  <c r="K8" i="3"/>
  <c r="L8" i="3" s="1"/>
  <c r="F8" i="3"/>
  <c r="G8" i="3" s="1"/>
  <c r="Z7" i="3"/>
  <c r="AA7" i="3" s="1"/>
  <c r="F7" i="3"/>
  <c r="G7" i="3" s="1"/>
  <c r="K24" i="3" l="1"/>
  <c r="L24" i="3" s="1"/>
  <c r="P26" i="3"/>
  <c r="Q26" i="3" s="1"/>
  <c r="U27" i="3"/>
  <c r="V27" i="3" s="1"/>
  <c r="K26" i="3"/>
  <c r="L26" i="3" s="1"/>
  <c r="K27" i="3"/>
  <c r="L27" i="3" s="1"/>
  <c r="K21" i="3"/>
  <c r="L21" i="3" s="1"/>
  <c r="Z21" i="3"/>
  <c r="AA21" i="3" s="1"/>
  <c r="Z25" i="3"/>
  <c r="AA25" i="3" s="1"/>
  <c r="Z27" i="3"/>
  <c r="AA27" i="3" s="1"/>
  <c r="Z16" i="3"/>
  <c r="AA16" i="3" s="1"/>
  <c r="P18" i="3"/>
  <c r="Q18" i="3" s="1"/>
  <c r="Z15" i="3"/>
  <c r="AA15" i="3" s="1"/>
  <c r="K16" i="3"/>
  <c r="L16" i="3" s="1"/>
  <c r="P17" i="3"/>
  <c r="Q17" i="3" s="1"/>
  <c r="Z17" i="3"/>
  <c r="AA17" i="3" s="1"/>
  <c r="P21" i="3"/>
  <c r="Q21" i="3" s="1"/>
  <c r="P25" i="3"/>
  <c r="Q25" i="3" s="1"/>
  <c r="P27" i="3"/>
  <c r="Q27" i="3" s="1"/>
  <c r="P16" i="3"/>
  <c r="Q16" i="3" s="1"/>
  <c r="F18" i="3"/>
  <c r="G18" i="3" s="1"/>
  <c r="F19" i="3"/>
  <c r="G19" i="3" s="1"/>
  <c r="F20" i="3"/>
  <c r="G20" i="3" s="1"/>
  <c r="P20" i="3"/>
  <c r="Q20" i="3" s="1"/>
  <c r="F25" i="3"/>
  <c r="G25" i="3" s="1"/>
  <c r="F27" i="3"/>
  <c r="G27" i="3" s="1"/>
  <c r="U26" i="3"/>
  <c r="V26" i="3" s="1"/>
  <c r="U16" i="3"/>
  <c r="V16" i="3" s="1"/>
  <c r="F17" i="3"/>
  <c r="G17" i="3" s="1"/>
  <c r="K18" i="3"/>
  <c r="L18" i="3" s="1"/>
  <c r="K19" i="3"/>
  <c r="L19" i="3" s="1"/>
  <c r="U15" i="3"/>
  <c r="V15" i="3" s="1"/>
  <c r="K17" i="3"/>
  <c r="L17" i="3" s="1"/>
  <c r="P22" i="3"/>
  <c r="Q22" i="3" s="1"/>
  <c r="K10" i="3"/>
  <c r="L10" i="3" s="1"/>
  <c r="K14" i="3"/>
  <c r="L14" i="3" s="1"/>
  <c r="P23" i="3"/>
  <c r="Q23" i="3" s="1"/>
  <c r="F11" i="3"/>
  <c r="G11" i="3" s="1"/>
  <c r="U7" i="3"/>
  <c r="V7" i="3" s="1"/>
  <c r="U8" i="3"/>
  <c r="V8" i="3" s="1"/>
  <c r="U14" i="3"/>
  <c r="V14" i="3" s="1"/>
  <c r="U22" i="3"/>
  <c r="V22" i="3" s="1"/>
  <c r="U23" i="3"/>
  <c r="V23" i="3" s="1"/>
  <c r="U24" i="3"/>
  <c r="V24" i="3" s="1"/>
  <c r="P24" i="3"/>
  <c r="Q24" i="3" s="1"/>
  <c r="Z24" i="3"/>
  <c r="AA24" i="3" s="1"/>
  <c r="F24" i="3"/>
  <c r="G24" i="3" s="1"/>
  <c r="Z6" i="3"/>
  <c r="AA6" i="3" s="1"/>
  <c r="U6" i="3"/>
  <c r="V6" i="3" s="1"/>
  <c r="P6" i="3"/>
  <c r="Q6" i="3" s="1"/>
  <c r="K6" i="3"/>
  <c r="L6" i="3" s="1"/>
  <c r="F6" i="3"/>
  <c r="G6" i="3" s="1"/>
  <c r="AA37" i="1" l="1"/>
  <c r="X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Y37" i="1"/>
  <c r="Z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S37" i="1"/>
  <c r="AT37" i="1"/>
  <c r="AU37" i="1"/>
  <c r="AV37" i="1"/>
  <c r="AW37" i="1"/>
  <c r="AX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X37" i="1"/>
  <c r="BY37" i="1"/>
  <c r="CA37" i="1"/>
  <c r="CB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V37" i="1"/>
  <c r="CW37" i="1"/>
  <c r="CX37" i="1"/>
  <c r="CY37" i="1"/>
  <c r="CZ37" i="1"/>
  <c r="DA37" i="1"/>
  <c r="DB37" i="1"/>
  <c r="DD37" i="1"/>
  <c r="DE37" i="1"/>
  <c r="DG37" i="1"/>
  <c r="DG38" i="1" s="1"/>
  <c r="DH37" i="1"/>
  <c r="DI37" i="1"/>
  <c r="DJ37" i="1"/>
  <c r="DK37" i="1"/>
  <c r="DM37" i="1"/>
  <c r="DN37" i="1"/>
  <c r="E41" i="1" l="1"/>
  <c r="D41" i="1" s="1"/>
  <c r="E60" i="1"/>
  <c r="E61" i="1"/>
  <c r="G55" i="1"/>
  <c r="G56" i="1"/>
  <c r="G57" i="1"/>
  <c r="E55" i="1"/>
  <c r="E56" i="1"/>
  <c r="E57" i="1"/>
  <c r="E50" i="1"/>
  <c r="E51" i="1"/>
  <c r="E52" i="1"/>
  <c r="G46" i="1"/>
  <c r="G47" i="1"/>
  <c r="G48" i="1"/>
  <c r="E46" i="1"/>
  <c r="E47" i="1"/>
  <c r="E48" i="1"/>
  <c r="E43" i="1"/>
  <c r="B14" i="2" l="1"/>
  <c r="B7" i="2"/>
  <c r="C6" i="2"/>
  <c r="C13" i="2"/>
  <c r="D5" i="2"/>
  <c r="D12" i="2"/>
  <c r="F7" i="2"/>
  <c r="F14" i="2"/>
  <c r="G6" i="2"/>
  <c r="G13" i="2"/>
  <c r="C7" i="2"/>
  <c r="C14" i="2"/>
  <c r="D6" i="2"/>
  <c r="D13" i="2"/>
  <c r="E5" i="2"/>
  <c r="E12" i="2"/>
  <c r="G7" i="2"/>
  <c r="G14" i="2"/>
  <c r="H5" i="2"/>
  <c r="H12" i="2"/>
  <c r="B12" i="2"/>
  <c r="B5" i="2"/>
  <c r="D7" i="2"/>
  <c r="D14" i="2"/>
  <c r="E6" i="2"/>
  <c r="E13" i="2"/>
  <c r="F5" i="2"/>
  <c r="F12" i="2"/>
  <c r="B13" i="2"/>
  <c r="B6" i="2"/>
  <c r="C5" i="2"/>
  <c r="C12" i="2"/>
  <c r="E7" i="2"/>
  <c r="E14" i="2"/>
  <c r="F6" i="2"/>
  <c r="F13" i="2"/>
  <c r="G5" i="2"/>
  <c r="G12" i="2"/>
  <c r="H7" i="2"/>
  <c r="H14" i="2"/>
  <c r="H6" i="2"/>
  <c r="H13" i="2"/>
  <c r="H50" i="1"/>
  <c r="H59" i="1"/>
  <c r="G58" i="1"/>
  <c r="E62" i="1"/>
  <c r="E58" i="1"/>
  <c r="D58" i="1"/>
  <c r="E53" i="1"/>
  <c r="G49" i="1"/>
  <c r="E49" i="1"/>
  <c r="D49" i="1"/>
  <c r="E44" i="1"/>
  <c r="F49" i="1" l="1"/>
  <c r="F58" i="1"/>
  <c r="D53" i="1"/>
  <c r="D44" i="1"/>
</calcChain>
</file>

<file path=xl/sharedStrings.xml><?xml version="1.0" encoding="utf-8"?>
<sst xmlns="http://schemas.openxmlformats.org/spreadsheetml/2006/main" count="366" uniqueCount="252">
  <si>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</si>
  <si>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</si>
  <si>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</si>
  <si>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</si>
  <si>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</si>
  <si>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</si>
  <si>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</si>
  <si>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</si>
  <si>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</si>
  <si>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</si>
  <si>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</si>
  <si>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</si>
  <si>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</si>
  <si>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</si>
  <si>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</si>
  <si>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</si>
  <si>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</si>
  <si>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</si>
  <si>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</si>
  <si>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</si>
  <si>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</si>
  <si>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</si>
  <si>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</si>
  <si>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</si>
  <si>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</si>
  <si>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</si>
  <si>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</si>
  <si>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</si>
  <si>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</si>
  <si>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</si>
  <si>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</si>
  <si>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</si>
  <si>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</si>
  <si>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</si>
  <si>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</si>
  <si>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</si>
  <si>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</si>
  <si>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</si>
  <si>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</si>
  <si>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</si>
  <si>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</si>
  <si>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</si>
  <si>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</si>
  <si>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</si>
  <si>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</si>
  <si>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</si>
  <si>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</si>
  <si>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</si>
  <si>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</si>
  <si>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</si>
  <si>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</si>
  <si>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</si>
  <si>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</si>
  <si>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</si>
  <si>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</si>
  <si>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</si>
  <si>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</si>
  <si>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</si>
  <si>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</si>
  <si>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</si>
  <si>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</si>
  <si>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</si>
  <si>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</si>
  <si>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</si>
  <si>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</si>
  <si>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</si>
  <si>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</si>
  <si>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</si>
  <si>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</si>
  <si>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</si>
  <si>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</si>
  <si>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</si>
  <si>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</si>
  <si>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</si>
  <si>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</si>
  <si>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</si>
  <si>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</si>
  <si>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</si>
  <si>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</si>
  <si>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</si>
  <si>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</si>
  <si>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</si>
  <si>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</si>
  <si>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</si>
  <si>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</si>
  <si>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</si>
  <si>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</si>
  <si>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</si>
  <si>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</si>
  <si>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</si>
  <si>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</si>
  <si>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</si>
  <si>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</si>
  <si>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</si>
  <si>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</si>
  <si>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</si>
  <si>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</si>
  <si>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</si>
  <si>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</si>
  <si>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</si>
  <si>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</si>
  <si>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</si>
  <si>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</si>
  <si>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</si>
  <si>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</si>
  <si>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</si>
  <si>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</si>
  <si>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</si>
  <si>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</si>
  <si>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</si>
  <si>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</si>
  <si>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</si>
  <si>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</si>
  <si>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</si>
  <si>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</si>
  <si>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</si>
  <si>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</si>
  <si>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</si>
  <si>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</si>
  <si>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</si>
  <si>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</si>
  <si>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</si>
  <si>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</si>
  <si>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</si>
  <si>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</si>
  <si>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</si>
  <si>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</si>
  <si>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</si>
  <si>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</si>
  <si>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</si>
  <si>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</si>
  <si>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</si>
  <si>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</si>
  <si>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</si>
  <si>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</si>
  <si>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</si>
  <si>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</si>
  <si>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</si>
  <si>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</si>
  <si>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</si>
  <si>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</si>
  <si>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</si>
  <si>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</si>
  <si>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</si>
  <si>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</si>
  <si>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</si>
  <si>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</si>
  <si>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</si>
  <si>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</si>
  <si>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</si>
  <si>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</si>
  <si>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</si>
  <si>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</si>
  <si>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</si>
  <si>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</si>
  <si>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</si>
  <si>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</si>
  <si>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</si>
  <si>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</si>
  <si>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</si>
  <si>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</si>
  <si>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</si>
  <si>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</si>
  <si>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</si>
  <si>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</si>
  <si>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</si>
  <si>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</si>
  <si>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</si>
  <si>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</si>
  <si>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</si>
  <si>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</si>
  <si>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</si>
  <si>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</si>
  <si>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</si>
  <si>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</si>
  <si>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</si>
  <si>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</si>
  <si>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</si>
  <si>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</si>
  <si>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</si>
  <si>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</si>
  <si>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</si>
  <si>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</si>
  <si>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</si>
  <si>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</si>
  <si>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</si>
  <si>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</si>
  <si>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</si>
  <si>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</si>
  <si>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</si>
  <si>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</si>
  <si>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</si>
  <si>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</si>
  <si>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</si>
  <si>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</si>
  <si>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</si>
  <si>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</si>
  <si>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</si>
  <si>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</si>
  <si>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</si>
  <si>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</si>
  <si>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</si>
  <si>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</si>
  <si>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</si>
  <si>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</si>
  <si>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</si>
  <si>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</si>
  <si>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</si>
  <si>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</si>
  <si>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</si>
  <si>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</si>
  <si>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</si>
  <si>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</si>
  <si>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</si>
  <si>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</si>
  <si>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>Пайыздық көрсеткіш</t>
  </si>
  <si>
    <t>Деңгей</t>
  </si>
  <si>
    <t>Сандық көрсеткіш</t>
  </si>
  <si>
    <t>сенсрика</t>
  </si>
  <si>
    <t>ерте  жас тобының (1жас 6 ай -2 жас жастағы балалар) 2023-2024 оқу жылындағы білім деңгейінің және білім беру салаларының  салыстырмалы мониторингі</t>
  </si>
  <si>
    <t>Пайыздық көрсеткіш диограммасы</t>
  </si>
  <si>
    <t>Сандық көрсеткіш диограммасы</t>
  </si>
  <si>
    <t xml:space="preserve">   Физикалық қасиеттерді дамыту</t>
  </si>
  <si>
    <t xml:space="preserve"> Танымдық және зияткерлік дағдыларды дамыту </t>
  </si>
  <si>
    <t xml:space="preserve"> Әлеуметтік-эмоционалды дағдыларды қалыптастыру</t>
  </si>
  <si>
    <t>Орта балл</t>
  </si>
  <si>
    <t>ІІІ</t>
  </si>
  <si>
    <t>ІІ</t>
  </si>
  <si>
    <t>І</t>
  </si>
  <si>
    <t xml:space="preserve">              Оқу жылы: 2024  -2025    № 9 "Жұлдыз-Ай " бөбекжай балабақшасы   "Шұғыла" кіші топ          Өткізу кезеңі:  бастапқы                               Өткізу мерзімі:   қыркүйек</t>
  </si>
  <si>
    <t>Арыстан Хан</t>
  </si>
  <si>
    <t>Нұрбол Нұрай</t>
  </si>
  <si>
    <t>Марат Марғұлан</t>
  </si>
  <si>
    <t>Амангелді Аяна</t>
  </si>
  <si>
    <t>Орынбасар Муслима</t>
  </si>
  <si>
    <t>Исмагулова Сезім</t>
  </si>
  <si>
    <t>Сағындық Еркебулан</t>
  </si>
  <si>
    <t xml:space="preserve">ерте жас тобының  2024-2025 оқу жылындағы білім деңгейінің және білім беру салаларының  салыстырмалы мониторингінің ,бастапқы бойынша баланың жеке даму деңгейлері </t>
  </si>
  <si>
    <t>ерте  жас тобының (1жас 6 ай -2 жас жастағы балалар) 2024-2025 оқу жылындағы білім деңгейінің және білім беру салаларының  салыстырмалы мониторингі</t>
  </si>
  <si>
    <t xml:space="preserve">Асылбек Медина </t>
  </si>
  <si>
    <t xml:space="preserve">Балғынбай Айлина </t>
  </si>
  <si>
    <t xml:space="preserve">ЕділБибі -Айша </t>
  </si>
  <si>
    <t xml:space="preserve">Инат Ақтөре </t>
  </si>
  <si>
    <t xml:space="preserve">Итебаев Елдар </t>
  </si>
  <si>
    <t xml:space="preserve">Кеулімжан Кәусар </t>
  </si>
  <si>
    <t xml:space="preserve">Қуанышов Азиз </t>
  </si>
  <si>
    <t xml:space="preserve">Нұрлыбек Айсана </t>
  </si>
  <si>
    <t>Орынжай Асылтай</t>
  </si>
  <si>
    <t>Оспан  Бек</t>
  </si>
  <si>
    <t xml:space="preserve">Сальмен Айша </t>
  </si>
  <si>
    <t xml:space="preserve">Саматов Имран </t>
  </si>
  <si>
    <t xml:space="preserve">Сәндібек  Әділ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</si>
</sst>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;\-0;;\ @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/>
    <xf numFmtId="164" fontId="15" fillId="0" borderId="0" xfId="0" applyNumberFormat="1" applyFont="1"/>
    <xf numFmtId="0" fontId="15" fillId="0" borderId="0" xfId="0" applyFont="1"/>
    <xf numFmtId="164" fontId="15" fillId="0" borderId="0" xfId="0" applyNumberFormat="1" applyFont="1" applyBorder="1"/>
    <xf numFmtId="0" fontId="13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0" fillId="0" borderId="0" xfId="0" applyBorder="1"/>
    <xf numFmtId="0" fontId="8" fillId="3" borderId="0" xfId="0" applyFont="1" applyFill="1" applyBorder="1"/>
    <xf numFmtId="0" fontId="15" fillId="3" borderId="0" xfId="0" applyFont="1" applyFill="1" applyBorder="1"/>
    <xf numFmtId="0" fontId="0" fillId="3" borderId="0" xfId="0" applyFill="1" applyBorder="1"/>
    <xf numFmtId="0" fontId="16" fillId="3" borderId="0" xfId="0" applyFont="1" applyFill="1" applyBorder="1"/>
    <xf numFmtId="164" fontId="16" fillId="3" borderId="0" xfId="0" applyNumberFormat="1" applyFont="1" applyFill="1" applyBorder="1"/>
    <xf numFmtId="0" fontId="17" fillId="3" borderId="0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 vertical="center" textRotation="90" wrapText="1"/>
    </xf>
    <xf numFmtId="0" fontId="2" fillId="0" borderId="0" xfId="0" applyFont="1"/>
    <xf numFmtId="0" fontId="5" fillId="5" borderId="1" xfId="0" applyFont="1" applyFill="1" applyBorder="1"/>
    <xf numFmtId="164" fontId="19" fillId="0" borderId="1" xfId="0" applyNumberFormat="1" applyFont="1" applyBorder="1"/>
    <xf numFmtId="0" fontId="5" fillId="3" borderId="0" xfId="0" applyFont="1" applyFill="1"/>
    <xf numFmtId="164" fontId="19" fillId="0" borderId="0" xfId="0" applyNumberFormat="1" applyFont="1"/>
    <xf numFmtId="1" fontId="19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7" fillId="0" borderId="1" xfId="0" applyNumberFormat="1" applyFont="1" applyBorder="1" applyAlignment="1">
      <alignment vertical="top" wrapText="1"/>
    </xf>
    <xf numFmtId="0" fontId="0" fillId="0" borderId="4" xfId="0" applyBorder="1"/>
    <xf numFmtId="164" fontId="0" fillId="0" borderId="4" xfId="0" applyNumberFormat="1" applyBorder="1"/>
    <xf numFmtId="16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0" fillId="3" borderId="7" xfId="0" applyFont="1" applyFill="1" applyBorder="1" applyAlignment="1">
      <alignment wrapText="1"/>
    </xf>
    <xf numFmtId="0" fontId="20" fillId="3" borderId="7" xfId="0" applyFont="1" applyFill="1" applyBorder="1" applyAlignment="1">
      <alignment vertical="top" wrapText="1"/>
    </xf>
    <xf numFmtId="0" fontId="20" fillId="3" borderId="8" xfId="0" applyFont="1" applyFill="1" applyBorder="1" applyAlignment="1">
      <alignment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8" fillId="0" borderId="9" xfId="0" applyFont="1" applyBorder="1" applyAlignment="1">
      <alignment horizontal="left"/>
    </xf>
    <xf numFmtId="0" fontId="7" fillId="0" borderId="10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диограмма!$A$5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cat>
            <c:strRef>
              <c:f>диограмма!$B$4:$H$4</c:f>
              <c:strCache>
                <c:ptCount val="7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Мүсіндеу</c:v>
                </c:pt>
                <c:pt idx="5">
                  <c:v>Музыка</c:v>
                </c:pt>
                <c:pt idx="6">
                  <c:v>Қоршаған ортамен танысу</c:v>
                </c:pt>
              </c:strCache>
            </c:strRef>
          </c:cat>
          <c:val>
            <c:numRef>
              <c:f>диограмма!$B$5:$H$5</c:f>
              <c:numCache>
                <c:formatCode>0.0</c:formatCode>
                <c:ptCount val="7"/>
                <c:pt idx="0">
                  <c:v>25</c:v>
                </c:pt>
                <c:pt idx="1">
                  <c:v>40</c:v>
                </c:pt>
                <c:pt idx="2">
                  <c:v>20</c:v>
                </c:pt>
                <c:pt idx="3">
                  <c:v>22</c:v>
                </c:pt>
                <c:pt idx="4">
                  <c:v>8.75</c:v>
                </c:pt>
                <c:pt idx="5">
                  <c:v>8.3333333333333339</c:v>
                </c:pt>
                <c:pt idx="6">
                  <c:v>40</c:v>
                </c:pt>
              </c:numCache>
            </c:numRef>
          </c:val>
        </c:ser>
        <c:ser>
          <c:idx val="1"/>
          <c:order val="1"/>
          <c:tx>
            <c:strRef>
              <c:f>диограмма!$A$6</c:f>
              <c:strCache>
                <c:ptCount val="1"/>
                <c:pt idx="0">
                  <c:v>Орташа</c:v>
                </c:pt>
              </c:strCache>
            </c:strRef>
          </c:tx>
          <c:invertIfNegative val="0"/>
          <c:cat>
            <c:strRef>
              <c:f>диограмма!$B$4:$H$4</c:f>
              <c:strCache>
                <c:ptCount val="7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Мүсіндеу</c:v>
                </c:pt>
                <c:pt idx="5">
                  <c:v>Музыка</c:v>
                </c:pt>
                <c:pt idx="6">
                  <c:v>Қоршаған ортамен танысу</c:v>
                </c:pt>
              </c:strCache>
            </c:strRef>
          </c:cat>
          <c:val>
            <c:numRef>
              <c:f>диограмма!$B$6:$H$6</c:f>
              <c:numCache>
                <c:formatCode>0.0</c:formatCode>
                <c:ptCount val="7"/>
                <c:pt idx="0">
                  <c:v>60</c:v>
                </c:pt>
                <c:pt idx="1">
                  <c:v>60</c:v>
                </c:pt>
                <c:pt idx="2">
                  <c:v>51</c:v>
                </c:pt>
                <c:pt idx="3">
                  <c:v>50</c:v>
                </c:pt>
                <c:pt idx="4">
                  <c:v>36.25</c:v>
                </c:pt>
                <c:pt idx="5">
                  <c:v>49.166666666666664</c:v>
                </c:pt>
                <c:pt idx="6">
                  <c:v>50</c:v>
                </c:pt>
              </c:numCache>
            </c:numRef>
          </c:val>
        </c:ser>
        <c:ser>
          <c:idx val="2"/>
          <c:order val="2"/>
          <c:tx>
            <c:strRef>
              <c:f>диограмма!$A$7</c:f>
              <c:strCache>
                <c:ptCount val="1"/>
                <c:pt idx="0">
                  <c:v>Төмен</c:v>
                </c:pt>
              </c:strCache>
            </c:strRef>
          </c:tx>
          <c:invertIfNegative val="0"/>
          <c:cat>
            <c:strRef>
              <c:f>диограмма!$B$4:$H$4</c:f>
              <c:strCache>
                <c:ptCount val="7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Мүсіндеу</c:v>
                </c:pt>
                <c:pt idx="5">
                  <c:v>Музыка</c:v>
                </c:pt>
                <c:pt idx="6">
                  <c:v>Қоршаған ортамен танысу</c:v>
                </c:pt>
              </c:strCache>
            </c:strRef>
          </c:cat>
          <c:val>
            <c:numRef>
              <c:f>диограмма!$B$7:$H$7</c:f>
              <c:numCache>
                <c:formatCode>0.0</c:formatCode>
                <c:ptCount val="7"/>
                <c:pt idx="0">
                  <c:v>15</c:v>
                </c:pt>
                <c:pt idx="1">
                  <c:v>0</c:v>
                </c:pt>
                <c:pt idx="2">
                  <c:v>29</c:v>
                </c:pt>
                <c:pt idx="3">
                  <c:v>28</c:v>
                </c:pt>
                <c:pt idx="4">
                  <c:v>55</c:v>
                </c:pt>
                <c:pt idx="5">
                  <c:v>42.5</c:v>
                </c:pt>
                <c:pt idx="6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6050304"/>
        <c:axId val="176119808"/>
        <c:axId val="0"/>
      </c:bar3DChart>
      <c:catAx>
        <c:axId val="206050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76119808"/>
        <c:crosses val="autoZero"/>
        <c:auto val="1"/>
        <c:lblAlgn val="ctr"/>
        <c:lblOffset val="100"/>
        <c:noMultiLvlLbl val="0"/>
      </c:catAx>
      <c:valAx>
        <c:axId val="17611980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06050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диограмма!$A$12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cat>
            <c:strRef>
              <c:f>диограмма!$B$11:$H$11</c:f>
              <c:strCache>
                <c:ptCount val="7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Мүсіндеу</c:v>
                </c:pt>
                <c:pt idx="5">
                  <c:v>Музыка</c:v>
                </c:pt>
                <c:pt idx="6">
                  <c:v>Қоршаған ортамен танысу</c:v>
                </c:pt>
              </c:strCache>
            </c:strRef>
          </c:cat>
          <c:val>
            <c:numRef>
              <c:f>диограмма!$B$12:$H$12</c:f>
              <c:numCache>
                <c:formatCode>0</c:formatCode>
                <c:ptCount val="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4.4000000000000004</c:v>
                </c:pt>
                <c:pt idx="4">
                  <c:v>1.75</c:v>
                </c:pt>
                <c:pt idx="5">
                  <c:v>1.666666666666667</c:v>
                </c:pt>
                <c:pt idx="6">
                  <c:v>8</c:v>
                </c:pt>
              </c:numCache>
            </c:numRef>
          </c:val>
        </c:ser>
        <c:ser>
          <c:idx val="1"/>
          <c:order val="1"/>
          <c:tx>
            <c:strRef>
              <c:f>диограмма!$A$13</c:f>
              <c:strCache>
                <c:ptCount val="1"/>
                <c:pt idx="0">
                  <c:v>Орташа</c:v>
                </c:pt>
              </c:strCache>
            </c:strRef>
          </c:tx>
          <c:invertIfNegative val="0"/>
          <c:cat>
            <c:strRef>
              <c:f>диограмма!$B$11:$H$11</c:f>
              <c:strCache>
                <c:ptCount val="7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Мүсіндеу</c:v>
                </c:pt>
                <c:pt idx="5">
                  <c:v>Музыка</c:v>
                </c:pt>
                <c:pt idx="6">
                  <c:v>Қоршаған ортамен танысу</c:v>
                </c:pt>
              </c:strCache>
            </c:strRef>
          </c:cat>
          <c:val>
            <c:numRef>
              <c:f>диограмма!$B$13:$H$13</c:f>
              <c:numCache>
                <c:formatCode>0</c:formatCode>
                <c:ptCount val="7"/>
                <c:pt idx="0">
                  <c:v>12</c:v>
                </c:pt>
                <c:pt idx="1">
                  <c:v>12</c:v>
                </c:pt>
                <c:pt idx="2">
                  <c:v>10.199999999999999</c:v>
                </c:pt>
                <c:pt idx="3">
                  <c:v>10</c:v>
                </c:pt>
                <c:pt idx="4">
                  <c:v>7.25</c:v>
                </c:pt>
                <c:pt idx="5">
                  <c:v>9.8333333333333321</c:v>
                </c:pt>
                <c:pt idx="6">
                  <c:v>10</c:v>
                </c:pt>
              </c:numCache>
            </c:numRef>
          </c:val>
        </c:ser>
        <c:ser>
          <c:idx val="2"/>
          <c:order val="2"/>
          <c:tx>
            <c:strRef>
              <c:f>диограмма!$A$14</c:f>
              <c:strCache>
                <c:ptCount val="1"/>
                <c:pt idx="0">
                  <c:v>Төмен</c:v>
                </c:pt>
              </c:strCache>
            </c:strRef>
          </c:tx>
          <c:invertIfNegative val="0"/>
          <c:cat>
            <c:strRef>
              <c:f>диограмма!$B$11:$H$11</c:f>
              <c:strCache>
                <c:ptCount val="7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Мүсіндеу</c:v>
                </c:pt>
                <c:pt idx="5">
                  <c:v>Музыка</c:v>
                </c:pt>
                <c:pt idx="6">
                  <c:v>Қоршаған ортамен танысу</c:v>
                </c:pt>
              </c:strCache>
            </c:strRef>
          </c:cat>
          <c:val>
            <c:numRef>
              <c:f>диограмма!$B$14:$H$14</c:f>
              <c:numCache>
                <c:formatCode>0</c:formatCode>
                <c:ptCount val="7"/>
                <c:pt idx="0">
                  <c:v>3</c:v>
                </c:pt>
                <c:pt idx="1">
                  <c:v>0</c:v>
                </c:pt>
                <c:pt idx="2">
                  <c:v>5.8</c:v>
                </c:pt>
                <c:pt idx="3">
                  <c:v>5.6000000000000005</c:v>
                </c:pt>
                <c:pt idx="4">
                  <c:v>11</c:v>
                </c:pt>
                <c:pt idx="5">
                  <c:v>8.5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6051328"/>
        <c:axId val="176220416"/>
        <c:axId val="0"/>
      </c:bar3DChart>
      <c:catAx>
        <c:axId val="206051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76220416"/>
        <c:crosses val="autoZero"/>
        <c:auto val="1"/>
        <c:lblAlgn val="ctr"/>
        <c:lblOffset val="100"/>
        <c:noMultiLvlLbl val="0"/>
      </c:catAx>
      <c:valAx>
        <c:axId val="1762204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06051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28575</xdr:rowOff>
    </xdr:from>
    <xdr:to>
      <xdr:col>8</xdr:col>
      <xdr:colOff>28574</xdr:colOff>
      <xdr:row>30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28575</xdr:rowOff>
    </xdr:from>
    <xdr:to>
      <xdr:col>7</xdr:col>
      <xdr:colOff>590549</xdr:colOff>
      <xdr:row>48</xdr:row>
      <xdr:rowOff>104775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2"/>
  <sheetViews>
    <sheetView tabSelected="1" topLeftCell="A5" workbookViewId="0">
      <selection activeCell="E62" sqref="E62"/>
    </sheetView>
  </sheetViews>
  <sheetFormatPr defaultRowHeight="14.4" x14ac:dyDescent="0.3"/>
  <cols>
    <col min="2" max="2" width="42.33203125" customWidth="1"/>
  </cols>
  <sheetData>
    <row r="1" spans="1:254" ht="15.6" x14ac:dyDescent="0.3">
      <c r="A1" s="5" t="s">
        <v>19</v>
      </c>
      <c r="B1" s="11" t="s">
        <v>13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2" customHeight="1" x14ac:dyDescent="0.3">
      <c r="A2" s="65" t="s">
        <v>229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82" t="s">
        <v>214</v>
      </c>
      <c r="DN2" s="82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 x14ac:dyDescent="0.3">
      <c r="A4" s="75" t="s">
        <v>0</v>
      </c>
      <c r="B4" s="75" t="s">
        <v>1</v>
      </c>
      <c r="C4" s="76" t="s">
        <v>54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77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100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100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123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3">
      <c r="A5" s="75"/>
      <c r="B5" s="75"/>
      <c r="C5" s="70" t="s">
        <v>55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53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78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101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102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124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99999999999999" hidden="1" customHeight="1" x14ac:dyDescent="0.3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" hidden="1" customHeight="1" x14ac:dyDescent="0.3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" hidden="1" customHeight="1" x14ac:dyDescent="0.3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" hidden="1" customHeight="1" x14ac:dyDescent="0.3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" hidden="1" customHeight="1" x14ac:dyDescent="0.3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" customHeight="1" x14ac:dyDescent="0.3">
      <c r="A11" s="75"/>
      <c r="B11" s="75"/>
      <c r="C11" s="78" t="s">
        <v>153</v>
      </c>
      <c r="D11" s="78"/>
      <c r="E11" s="78"/>
      <c r="F11" s="78"/>
      <c r="G11" s="78"/>
      <c r="H11" s="78"/>
      <c r="I11" s="78"/>
      <c r="J11" s="78"/>
      <c r="K11" s="78"/>
      <c r="L11" s="78" t="s">
        <v>156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153</v>
      </c>
      <c r="Y11" s="78"/>
      <c r="Z11" s="78"/>
      <c r="AA11" s="78"/>
      <c r="AB11" s="78"/>
      <c r="AC11" s="78"/>
      <c r="AD11" s="78"/>
      <c r="AE11" s="78"/>
      <c r="AF11" s="78"/>
      <c r="AG11" s="78" t="s">
        <v>156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153</v>
      </c>
      <c r="AT11" s="87"/>
      <c r="AU11" s="87"/>
      <c r="AV11" s="87"/>
      <c r="AW11" s="87"/>
      <c r="AX11" s="87"/>
      <c r="AY11" s="87" t="s">
        <v>156</v>
      </c>
      <c r="AZ11" s="87"/>
      <c r="BA11" s="87"/>
      <c r="BB11" s="87"/>
      <c r="BC11" s="87"/>
      <c r="BD11" s="87"/>
      <c r="BE11" s="87"/>
      <c r="BF11" s="87"/>
      <c r="BG11" s="87"/>
      <c r="BH11" s="87" t="s">
        <v>153</v>
      </c>
      <c r="BI11" s="87"/>
      <c r="BJ11" s="87"/>
      <c r="BK11" s="87"/>
      <c r="BL11" s="87"/>
      <c r="BM11" s="87"/>
      <c r="BN11" s="87" t="s">
        <v>156</v>
      </c>
      <c r="BO11" s="87"/>
      <c r="BP11" s="87"/>
      <c r="BQ11" s="87"/>
      <c r="BR11" s="87"/>
      <c r="BS11" s="87"/>
      <c r="BT11" s="87"/>
      <c r="BU11" s="87"/>
      <c r="BV11" s="87"/>
      <c r="BW11" s="87" t="s">
        <v>153</v>
      </c>
      <c r="BX11" s="87"/>
      <c r="BY11" s="87"/>
      <c r="BZ11" s="87"/>
      <c r="CA11" s="87"/>
      <c r="CB11" s="87"/>
      <c r="CC11" s="87" t="s">
        <v>156</v>
      </c>
      <c r="CD11" s="87"/>
      <c r="CE11" s="87"/>
      <c r="CF11" s="87"/>
      <c r="CG11" s="87"/>
      <c r="CH11" s="87"/>
      <c r="CI11" s="87" t="s">
        <v>153</v>
      </c>
      <c r="CJ11" s="87"/>
      <c r="CK11" s="87"/>
      <c r="CL11" s="87"/>
      <c r="CM11" s="87"/>
      <c r="CN11" s="87"/>
      <c r="CO11" s="87"/>
      <c r="CP11" s="87"/>
      <c r="CQ11" s="87"/>
      <c r="CR11" s="87" t="s">
        <v>156</v>
      </c>
      <c r="CS11" s="87"/>
      <c r="CT11" s="87"/>
      <c r="CU11" s="87"/>
      <c r="CV11" s="87"/>
      <c r="CW11" s="87"/>
      <c r="CX11" s="87"/>
      <c r="CY11" s="87"/>
      <c r="CZ11" s="87"/>
      <c r="DA11" s="87" t="s">
        <v>153</v>
      </c>
      <c r="DB11" s="87"/>
      <c r="DC11" s="87"/>
      <c r="DD11" s="87"/>
      <c r="DE11" s="87"/>
      <c r="DF11" s="87"/>
      <c r="DG11" s="87" t="s">
        <v>156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3">
      <c r="A12" s="75"/>
      <c r="B12" s="75"/>
      <c r="C12" s="70" t="s">
        <v>20</v>
      </c>
      <c r="D12" s="70" t="s">
        <v>4</v>
      </c>
      <c r="E12" s="70" t="s">
        <v>5</v>
      </c>
      <c r="F12" s="70" t="s">
        <v>24</v>
      </c>
      <c r="G12" s="70" t="s">
        <v>6</v>
      </c>
      <c r="H12" s="70" t="s">
        <v>7</v>
      </c>
      <c r="I12" s="70" t="s">
        <v>21</v>
      </c>
      <c r="J12" s="70" t="s">
        <v>8</v>
      </c>
      <c r="K12" s="70" t="s">
        <v>9</v>
      </c>
      <c r="L12" s="70" t="s">
        <v>26</v>
      </c>
      <c r="M12" s="70" t="s">
        <v>5</v>
      </c>
      <c r="N12" s="70" t="s">
        <v>10</v>
      </c>
      <c r="O12" s="70" t="s">
        <v>22</v>
      </c>
      <c r="P12" s="70" t="s">
        <v>9</v>
      </c>
      <c r="Q12" s="70" t="s">
        <v>11</v>
      </c>
      <c r="R12" s="70" t="s">
        <v>23</v>
      </c>
      <c r="S12" s="70" t="s">
        <v>10</v>
      </c>
      <c r="T12" s="70" t="s">
        <v>6</v>
      </c>
      <c r="U12" s="70" t="s">
        <v>33</v>
      </c>
      <c r="V12" s="70" t="s">
        <v>12</v>
      </c>
      <c r="W12" s="70" t="s">
        <v>8</v>
      </c>
      <c r="X12" s="70" t="s">
        <v>41</v>
      </c>
      <c r="Y12" s="70"/>
      <c r="Z12" s="70"/>
      <c r="AA12" s="70" t="s">
        <v>42</v>
      </c>
      <c r="AB12" s="70"/>
      <c r="AC12" s="70"/>
      <c r="AD12" s="70" t="s">
        <v>43</v>
      </c>
      <c r="AE12" s="70"/>
      <c r="AF12" s="70"/>
      <c r="AG12" s="70" t="s">
        <v>44</v>
      </c>
      <c r="AH12" s="70"/>
      <c r="AI12" s="70"/>
      <c r="AJ12" s="70" t="s">
        <v>45</v>
      </c>
      <c r="AK12" s="70"/>
      <c r="AL12" s="70"/>
      <c r="AM12" s="70" t="s">
        <v>46</v>
      </c>
      <c r="AN12" s="70"/>
      <c r="AO12" s="70"/>
      <c r="AP12" s="68" t="s">
        <v>47</v>
      </c>
      <c r="AQ12" s="68"/>
      <c r="AR12" s="68"/>
      <c r="AS12" s="70" t="s">
        <v>48</v>
      </c>
      <c r="AT12" s="70"/>
      <c r="AU12" s="70"/>
      <c r="AV12" s="70" t="s">
        <v>49</v>
      </c>
      <c r="AW12" s="70"/>
      <c r="AX12" s="70"/>
      <c r="AY12" s="70" t="s">
        <v>50</v>
      </c>
      <c r="AZ12" s="70"/>
      <c r="BA12" s="70"/>
      <c r="BB12" s="70" t="s">
        <v>51</v>
      </c>
      <c r="BC12" s="70"/>
      <c r="BD12" s="70"/>
      <c r="BE12" s="70" t="s">
        <v>52</v>
      </c>
      <c r="BF12" s="70"/>
      <c r="BG12" s="70"/>
      <c r="BH12" s="68" t="s">
        <v>79</v>
      </c>
      <c r="BI12" s="68"/>
      <c r="BJ12" s="68"/>
      <c r="BK12" s="68" t="s">
        <v>80</v>
      </c>
      <c r="BL12" s="68"/>
      <c r="BM12" s="68"/>
      <c r="BN12" s="68" t="s">
        <v>81</v>
      </c>
      <c r="BO12" s="68"/>
      <c r="BP12" s="68"/>
      <c r="BQ12" s="68" t="s">
        <v>82</v>
      </c>
      <c r="BR12" s="68"/>
      <c r="BS12" s="68"/>
      <c r="BT12" s="68" t="s">
        <v>83</v>
      </c>
      <c r="BU12" s="68"/>
      <c r="BV12" s="68"/>
      <c r="BW12" s="68" t="s">
        <v>90</v>
      </c>
      <c r="BX12" s="68"/>
      <c r="BY12" s="68"/>
      <c r="BZ12" s="68" t="s">
        <v>91</v>
      </c>
      <c r="CA12" s="68"/>
      <c r="CB12" s="68"/>
      <c r="CC12" s="68" t="s">
        <v>92</v>
      </c>
      <c r="CD12" s="68"/>
      <c r="CE12" s="68"/>
      <c r="CF12" s="68" t="s">
        <v>93</v>
      </c>
      <c r="CG12" s="68"/>
      <c r="CH12" s="68"/>
      <c r="CI12" s="68" t="s">
        <v>94</v>
      </c>
      <c r="CJ12" s="68"/>
      <c r="CK12" s="68"/>
      <c r="CL12" s="68" t="s">
        <v>95</v>
      </c>
      <c r="CM12" s="68"/>
      <c r="CN12" s="68"/>
      <c r="CO12" s="68" t="s">
        <v>96</v>
      </c>
      <c r="CP12" s="68"/>
      <c r="CQ12" s="68"/>
      <c r="CR12" s="68" t="s">
        <v>97</v>
      </c>
      <c r="CS12" s="68"/>
      <c r="CT12" s="68"/>
      <c r="CU12" s="68" t="s">
        <v>98</v>
      </c>
      <c r="CV12" s="68"/>
      <c r="CW12" s="68"/>
      <c r="CX12" s="68" t="s">
        <v>99</v>
      </c>
      <c r="CY12" s="68"/>
      <c r="CZ12" s="68"/>
      <c r="DA12" s="68" t="s">
        <v>125</v>
      </c>
      <c r="DB12" s="68"/>
      <c r="DC12" s="68"/>
      <c r="DD12" s="68" t="s">
        <v>126</v>
      </c>
      <c r="DE12" s="68"/>
      <c r="DF12" s="68"/>
      <c r="DG12" s="68" t="s">
        <v>127</v>
      </c>
      <c r="DH12" s="68"/>
      <c r="DI12" s="68"/>
      <c r="DJ12" s="68" t="s">
        <v>128</v>
      </c>
      <c r="DK12" s="68"/>
      <c r="DL12" s="68"/>
      <c r="DM12" s="68" t="s">
        <v>129</v>
      </c>
      <c r="DN12" s="68"/>
      <c r="DO12" s="68"/>
    </row>
    <row r="13" spans="1:254" ht="33" customHeight="1" x14ac:dyDescent="0.3">
      <c r="A13" s="75"/>
      <c r="B13" s="75"/>
      <c r="C13" s="66" t="s">
        <v>150</v>
      </c>
      <c r="D13" s="66"/>
      <c r="E13" s="66"/>
      <c r="F13" s="66" t="s">
        <v>213</v>
      </c>
      <c r="G13" s="66"/>
      <c r="H13" s="66"/>
      <c r="I13" s="66" t="s">
        <v>27</v>
      </c>
      <c r="J13" s="66"/>
      <c r="K13" s="66"/>
      <c r="L13" s="66" t="s">
        <v>34</v>
      </c>
      <c r="M13" s="66"/>
      <c r="N13" s="66"/>
      <c r="O13" s="66" t="s">
        <v>36</v>
      </c>
      <c r="P13" s="66"/>
      <c r="Q13" s="66"/>
      <c r="R13" s="66" t="s">
        <v>37</v>
      </c>
      <c r="S13" s="66"/>
      <c r="T13" s="66"/>
      <c r="U13" s="66" t="s">
        <v>40</v>
      </c>
      <c r="V13" s="66"/>
      <c r="W13" s="66"/>
      <c r="X13" s="66" t="s">
        <v>157</v>
      </c>
      <c r="Y13" s="66"/>
      <c r="Z13" s="66"/>
      <c r="AA13" s="66" t="s">
        <v>159</v>
      </c>
      <c r="AB13" s="66"/>
      <c r="AC13" s="66"/>
      <c r="AD13" s="66" t="s">
        <v>161</v>
      </c>
      <c r="AE13" s="66"/>
      <c r="AF13" s="66"/>
      <c r="AG13" s="66" t="s">
        <v>163</v>
      </c>
      <c r="AH13" s="66"/>
      <c r="AI13" s="66"/>
      <c r="AJ13" s="66" t="s">
        <v>165</v>
      </c>
      <c r="AK13" s="66"/>
      <c r="AL13" s="66"/>
      <c r="AM13" s="66" t="s">
        <v>169</v>
      </c>
      <c r="AN13" s="66"/>
      <c r="AO13" s="66"/>
      <c r="AP13" s="66" t="s">
        <v>170</v>
      </c>
      <c r="AQ13" s="66"/>
      <c r="AR13" s="66"/>
      <c r="AS13" s="66" t="s">
        <v>172</v>
      </c>
      <c r="AT13" s="66"/>
      <c r="AU13" s="66"/>
      <c r="AV13" s="66" t="s">
        <v>173</v>
      </c>
      <c r="AW13" s="66"/>
      <c r="AX13" s="66"/>
      <c r="AY13" s="66" t="s">
        <v>176</v>
      </c>
      <c r="AZ13" s="66"/>
      <c r="BA13" s="66"/>
      <c r="BB13" s="66" t="s">
        <v>177</v>
      </c>
      <c r="BC13" s="66"/>
      <c r="BD13" s="66"/>
      <c r="BE13" s="66" t="s">
        <v>180</v>
      </c>
      <c r="BF13" s="66"/>
      <c r="BG13" s="66"/>
      <c r="BH13" s="66" t="s">
        <v>181</v>
      </c>
      <c r="BI13" s="66"/>
      <c r="BJ13" s="66"/>
      <c r="BK13" s="66" t="s">
        <v>185</v>
      </c>
      <c r="BL13" s="66"/>
      <c r="BM13" s="66"/>
      <c r="BN13" s="66" t="s">
        <v>184</v>
      </c>
      <c r="BO13" s="66"/>
      <c r="BP13" s="66"/>
      <c r="BQ13" s="66" t="s">
        <v>186</v>
      </c>
      <c r="BR13" s="66"/>
      <c r="BS13" s="66"/>
      <c r="BT13" s="66" t="s">
        <v>187</v>
      </c>
      <c r="BU13" s="66"/>
      <c r="BV13" s="66"/>
      <c r="BW13" s="66" t="s">
        <v>189</v>
      </c>
      <c r="BX13" s="66"/>
      <c r="BY13" s="66"/>
      <c r="BZ13" s="66" t="s">
        <v>191</v>
      </c>
      <c r="CA13" s="66"/>
      <c r="CB13" s="66"/>
      <c r="CC13" s="66" t="s">
        <v>192</v>
      </c>
      <c r="CD13" s="66"/>
      <c r="CE13" s="66"/>
      <c r="CF13" s="66" t="s">
        <v>193</v>
      </c>
      <c r="CG13" s="66"/>
      <c r="CH13" s="66"/>
      <c r="CI13" s="66" t="s">
        <v>195</v>
      </c>
      <c r="CJ13" s="66"/>
      <c r="CK13" s="66"/>
      <c r="CL13" s="66" t="s">
        <v>111</v>
      </c>
      <c r="CM13" s="66"/>
      <c r="CN13" s="66"/>
      <c r="CO13" s="66" t="s">
        <v>113</v>
      </c>
      <c r="CP13" s="66"/>
      <c r="CQ13" s="66"/>
      <c r="CR13" s="66" t="s">
        <v>196</v>
      </c>
      <c r="CS13" s="66"/>
      <c r="CT13" s="66"/>
      <c r="CU13" s="66" t="s">
        <v>118</v>
      </c>
      <c r="CV13" s="66"/>
      <c r="CW13" s="66"/>
      <c r="CX13" s="66" t="s">
        <v>197</v>
      </c>
      <c r="CY13" s="66"/>
      <c r="CZ13" s="66"/>
      <c r="DA13" s="66" t="s">
        <v>198</v>
      </c>
      <c r="DB13" s="66"/>
      <c r="DC13" s="66"/>
      <c r="DD13" s="66" t="s">
        <v>202</v>
      </c>
      <c r="DE13" s="66"/>
      <c r="DF13" s="66"/>
      <c r="DG13" s="66" t="s">
        <v>204</v>
      </c>
      <c r="DH13" s="66"/>
      <c r="DI13" s="66"/>
      <c r="DJ13" s="66" t="s">
        <v>206</v>
      </c>
      <c r="DK13" s="66"/>
      <c r="DL13" s="66"/>
      <c r="DM13" s="66" t="s">
        <v>208</v>
      </c>
      <c r="DN13" s="66"/>
      <c r="DO13" s="66"/>
    </row>
    <row r="14" spans="1:254" ht="73.5" customHeight="1" thickBot="1" x14ac:dyDescent="0.35">
      <c r="A14" s="75"/>
      <c r="B14" s="75"/>
      <c r="C14" s="24" t="s">
        <v>14</v>
      </c>
      <c r="D14" s="24" t="s">
        <v>15</v>
      </c>
      <c r="E14" s="24" t="s">
        <v>16</v>
      </c>
      <c r="F14" s="24" t="s">
        <v>17</v>
      </c>
      <c r="G14" s="24" t="s">
        <v>18</v>
      </c>
      <c r="H14" s="24" t="s">
        <v>151</v>
      </c>
      <c r="I14" s="24" t="s">
        <v>28</v>
      </c>
      <c r="J14" s="24" t="s">
        <v>152</v>
      </c>
      <c r="K14" s="24" t="s">
        <v>29</v>
      </c>
      <c r="L14" s="24" t="s">
        <v>28</v>
      </c>
      <c r="M14" s="24" t="s">
        <v>35</v>
      </c>
      <c r="N14" s="24" t="s">
        <v>29</v>
      </c>
      <c r="O14" s="24" t="s">
        <v>36</v>
      </c>
      <c r="P14" s="24" t="s">
        <v>36</v>
      </c>
      <c r="Q14" s="24" t="s">
        <v>32</v>
      </c>
      <c r="R14" s="24" t="s">
        <v>38</v>
      </c>
      <c r="S14" s="24" t="s">
        <v>39</v>
      </c>
      <c r="T14" s="24" t="s">
        <v>32</v>
      </c>
      <c r="U14" s="24" t="s">
        <v>138</v>
      </c>
      <c r="V14" s="24" t="s">
        <v>154</v>
      </c>
      <c r="W14" s="24" t="s">
        <v>155</v>
      </c>
      <c r="X14" s="24" t="s">
        <v>63</v>
      </c>
      <c r="Y14" s="24" t="s">
        <v>56</v>
      </c>
      <c r="Z14" s="24" t="s">
        <v>158</v>
      </c>
      <c r="AA14" s="24" t="s">
        <v>160</v>
      </c>
      <c r="AB14" s="24" t="s">
        <v>75</v>
      </c>
      <c r="AC14" s="24" t="s">
        <v>76</v>
      </c>
      <c r="AD14" s="24" t="s">
        <v>59</v>
      </c>
      <c r="AE14" s="24" t="s">
        <v>60</v>
      </c>
      <c r="AF14" s="24" t="s">
        <v>162</v>
      </c>
      <c r="AG14" s="24" t="s">
        <v>164</v>
      </c>
      <c r="AH14" s="24" t="s">
        <v>61</v>
      </c>
      <c r="AI14" s="24" t="s">
        <v>62</v>
      </c>
      <c r="AJ14" s="24" t="s">
        <v>166</v>
      </c>
      <c r="AK14" s="24" t="s">
        <v>167</v>
      </c>
      <c r="AL14" s="24" t="s">
        <v>168</v>
      </c>
      <c r="AM14" s="24" t="s">
        <v>57</v>
      </c>
      <c r="AN14" s="24" t="s">
        <v>58</v>
      </c>
      <c r="AO14" s="24" t="s">
        <v>32</v>
      </c>
      <c r="AP14" s="24" t="s">
        <v>136</v>
      </c>
      <c r="AQ14" s="24" t="s">
        <v>171</v>
      </c>
      <c r="AR14" s="24" t="s">
        <v>76</v>
      </c>
      <c r="AS14" s="24" t="s">
        <v>64</v>
      </c>
      <c r="AT14" s="24" t="s">
        <v>65</v>
      </c>
      <c r="AU14" s="24" t="s">
        <v>66</v>
      </c>
      <c r="AV14" s="24" t="s">
        <v>67</v>
      </c>
      <c r="AW14" s="24" t="s">
        <v>174</v>
      </c>
      <c r="AX14" s="24" t="s">
        <v>175</v>
      </c>
      <c r="AY14" s="24" t="s">
        <v>68</v>
      </c>
      <c r="AZ14" s="24" t="s">
        <v>69</v>
      </c>
      <c r="BA14" s="24" t="s">
        <v>70</v>
      </c>
      <c r="BB14" s="24" t="s">
        <v>74</v>
      </c>
      <c r="BC14" s="24" t="s">
        <v>178</v>
      </c>
      <c r="BD14" s="24" t="s">
        <v>179</v>
      </c>
      <c r="BE14" s="24" t="s">
        <v>71</v>
      </c>
      <c r="BF14" s="24" t="s">
        <v>72</v>
      </c>
      <c r="BG14" s="24" t="s">
        <v>73</v>
      </c>
      <c r="BH14" s="24" t="s">
        <v>182</v>
      </c>
      <c r="BI14" s="24" t="s">
        <v>88</v>
      </c>
      <c r="BJ14" s="24" t="s">
        <v>135</v>
      </c>
      <c r="BK14" s="24" t="s">
        <v>183</v>
      </c>
      <c r="BL14" s="24" t="s">
        <v>137</v>
      </c>
      <c r="BM14" s="24" t="s">
        <v>85</v>
      </c>
      <c r="BN14" s="24" t="s">
        <v>87</v>
      </c>
      <c r="BO14" s="24" t="s">
        <v>88</v>
      </c>
      <c r="BP14" s="24" t="s">
        <v>135</v>
      </c>
      <c r="BQ14" s="24" t="s">
        <v>86</v>
      </c>
      <c r="BR14" s="24" t="s">
        <v>211</v>
      </c>
      <c r="BS14" s="24" t="s">
        <v>212</v>
      </c>
      <c r="BT14" s="24" t="s">
        <v>84</v>
      </c>
      <c r="BU14" s="24" t="s">
        <v>188</v>
      </c>
      <c r="BV14" s="24" t="s">
        <v>89</v>
      </c>
      <c r="BW14" s="24" t="s">
        <v>25</v>
      </c>
      <c r="BX14" s="24" t="s">
        <v>31</v>
      </c>
      <c r="BY14" s="24" t="s">
        <v>190</v>
      </c>
      <c r="BZ14" s="24" t="s">
        <v>103</v>
      </c>
      <c r="CA14" s="24" t="s">
        <v>104</v>
      </c>
      <c r="CB14" s="24" t="s">
        <v>105</v>
      </c>
      <c r="CC14" s="24" t="s">
        <v>106</v>
      </c>
      <c r="CD14" s="24" t="s">
        <v>107</v>
      </c>
      <c r="CE14" s="24" t="s">
        <v>108</v>
      </c>
      <c r="CF14" s="24" t="s">
        <v>109</v>
      </c>
      <c r="CG14" s="24" t="s">
        <v>194</v>
      </c>
      <c r="CH14" s="24" t="s">
        <v>110</v>
      </c>
      <c r="CI14" s="24" t="s">
        <v>30</v>
      </c>
      <c r="CJ14" s="24" t="s">
        <v>31</v>
      </c>
      <c r="CK14" s="24" t="s">
        <v>32</v>
      </c>
      <c r="CL14" s="24" t="s">
        <v>28</v>
      </c>
      <c r="CM14" s="24" t="s">
        <v>35</v>
      </c>
      <c r="CN14" s="24" t="s">
        <v>112</v>
      </c>
      <c r="CO14" s="24" t="s">
        <v>68</v>
      </c>
      <c r="CP14" s="24" t="s">
        <v>114</v>
      </c>
      <c r="CQ14" s="24" t="s">
        <v>70</v>
      </c>
      <c r="CR14" s="24" t="s">
        <v>115</v>
      </c>
      <c r="CS14" s="24" t="s">
        <v>116</v>
      </c>
      <c r="CT14" s="24" t="s">
        <v>117</v>
      </c>
      <c r="CU14" s="24" t="s">
        <v>119</v>
      </c>
      <c r="CV14" s="24" t="s">
        <v>116</v>
      </c>
      <c r="CW14" s="24" t="s">
        <v>76</v>
      </c>
      <c r="CX14" s="24" t="s">
        <v>120</v>
      </c>
      <c r="CY14" s="24" t="s">
        <v>121</v>
      </c>
      <c r="CZ14" s="24" t="s">
        <v>122</v>
      </c>
      <c r="DA14" s="24" t="s">
        <v>199</v>
      </c>
      <c r="DB14" s="24" t="s">
        <v>200</v>
      </c>
      <c r="DC14" s="24" t="s">
        <v>201</v>
      </c>
      <c r="DD14" s="24" t="s">
        <v>30</v>
      </c>
      <c r="DE14" s="24" t="s">
        <v>31</v>
      </c>
      <c r="DF14" s="24" t="s">
        <v>203</v>
      </c>
      <c r="DG14" s="24" t="s">
        <v>130</v>
      </c>
      <c r="DH14" s="24" t="s">
        <v>205</v>
      </c>
      <c r="DI14" s="24" t="s">
        <v>131</v>
      </c>
      <c r="DJ14" s="24" t="s">
        <v>207</v>
      </c>
      <c r="DK14" s="24" t="s">
        <v>132</v>
      </c>
      <c r="DL14" s="24" t="s">
        <v>133</v>
      </c>
      <c r="DM14" s="24" t="s">
        <v>134</v>
      </c>
      <c r="DN14" s="24" t="s">
        <v>209</v>
      </c>
      <c r="DO14" s="24" t="s">
        <v>210</v>
      </c>
    </row>
    <row r="15" spans="1:254" ht="18" customHeight="1" thickBot="1" x14ac:dyDescent="0.35">
      <c r="A15" s="1">
        <v>1</v>
      </c>
      <c r="B15" s="60" t="s">
        <v>233</v>
      </c>
      <c r="C15" s="28">
        <v>1</v>
      </c>
      <c r="D15" s="28"/>
      <c r="E15" s="3"/>
      <c r="F15" s="28">
        <v>1</v>
      </c>
      <c r="G15" s="28"/>
      <c r="H15" s="3"/>
      <c r="I15" s="28">
        <v>1</v>
      </c>
      <c r="J15" s="28"/>
      <c r="K15" s="3"/>
      <c r="L15" s="28">
        <v>1</v>
      </c>
      <c r="M15" s="28"/>
      <c r="N15" s="3"/>
      <c r="O15" s="28">
        <v>1</v>
      </c>
      <c r="P15" s="28"/>
      <c r="Q15" s="3"/>
      <c r="R15" s="28">
        <v>1</v>
      </c>
      <c r="S15" s="28"/>
      <c r="T15" s="3"/>
      <c r="U15" s="28">
        <v>1</v>
      </c>
      <c r="V15" s="28"/>
      <c r="W15" s="3"/>
      <c r="X15" s="28"/>
      <c r="Y15" s="28">
        <v>1</v>
      </c>
      <c r="Z15" s="28"/>
      <c r="AA15" s="28"/>
      <c r="AB15" s="28">
        <v>1</v>
      </c>
      <c r="AC15" s="28"/>
      <c r="AD15" s="28"/>
      <c r="AE15" s="28">
        <v>1</v>
      </c>
      <c r="AF15" s="28"/>
      <c r="AG15" s="28"/>
      <c r="AH15" s="28">
        <v>1</v>
      </c>
      <c r="AI15" s="28"/>
      <c r="AJ15" s="28"/>
      <c r="AK15" s="28">
        <v>1</v>
      </c>
      <c r="AL15" s="28"/>
      <c r="AM15" s="28"/>
      <c r="AN15" s="28">
        <v>1</v>
      </c>
      <c r="AO15" s="28"/>
      <c r="AP15" s="28"/>
      <c r="AQ15" s="28">
        <v>1</v>
      </c>
      <c r="AR15" s="28"/>
      <c r="AS15" s="28"/>
      <c r="AT15" s="28">
        <v>1</v>
      </c>
      <c r="AU15" s="28"/>
      <c r="AV15" s="28"/>
      <c r="AW15" s="28">
        <v>1</v>
      </c>
      <c r="AX15" s="28"/>
      <c r="AY15" s="28"/>
      <c r="AZ15" s="28">
        <v>1</v>
      </c>
      <c r="BA15" s="28"/>
      <c r="BB15" s="28">
        <v>1</v>
      </c>
      <c r="BC15" s="28"/>
      <c r="BD15" s="28"/>
      <c r="BE15" s="28"/>
      <c r="BF15" s="28"/>
      <c r="BG15" s="28">
        <v>1</v>
      </c>
      <c r="BH15" s="28"/>
      <c r="BI15" s="28">
        <v>1</v>
      </c>
      <c r="BJ15" s="28"/>
      <c r="BK15" s="3"/>
      <c r="BL15" s="28">
        <v>1</v>
      </c>
      <c r="BM15" s="28"/>
      <c r="BN15" s="3"/>
      <c r="BO15" s="28">
        <v>1</v>
      </c>
      <c r="BP15" s="28"/>
      <c r="BQ15" s="3"/>
      <c r="BR15" s="3">
        <v>1</v>
      </c>
      <c r="BS15" s="3"/>
      <c r="BT15" s="28"/>
      <c r="BU15" s="28"/>
      <c r="BV15" s="28">
        <v>1</v>
      </c>
      <c r="BW15" s="3"/>
      <c r="BX15" s="28">
        <v>1</v>
      </c>
      <c r="BY15" s="28"/>
      <c r="BZ15" s="3"/>
      <c r="CA15" s="28">
        <v>1</v>
      </c>
      <c r="CB15" s="28"/>
      <c r="CC15" s="3"/>
      <c r="CD15" s="3">
        <v>1</v>
      </c>
      <c r="CE15" s="3"/>
      <c r="CF15" s="28"/>
      <c r="CG15" s="28"/>
      <c r="CH15" s="28">
        <v>1</v>
      </c>
      <c r="CI15" s="28"/>
      <c r="CJ15" s="28">
        <v>1</v>
      </c>
      <c r="CK15" s="28"/>
      <c r="CL15" s="28"/>
      <c r="CM15" s="28">
        <v>1</v>
      </c>
      <c r="CN15" s="28"/>
      <c r="CO15" s="28"/>
      <c r="CP15" s="28">
        <v>1</v>
      </c>
      <c r="CQ15" s="28"/>
      <c r="CR15" s="28"/>
      <c r="CS15" s="28">
        <v>1</v>
      </c>
      <c r="CT15" s="28"/>
      <c r="CU15" s="28"/>
      <c r="CV15" s="28">
        <v>1</v>
      </c>
      <c r="CW15" s="28"/>
      <c r="CX15" s="28">
        <v>1</v>
      </c>
      <c r="CY15" s="28"/>
      <c r="CZ15" s="28"/>
      <c r="DA15" s="28">
        <v>1</v>
      </c>
      <c r="DB15" s="28"/>
      <c r="DC15" s="3"/>
      <c r="DD15" s="28">
        <v>1</v>
      </c>
      <c r="DE15" s="28"/>
      <c r="DF15" s="28"/>
      <c r="DG15" s="28">
        <v>1</v>
      </c>
      <c r="DH15" s="28"/>
      <c r="DI15" s="28"/>
      <c r="DJ15" s="28">
        <v>1</v>
      </c>
      <c r="DK15" s="28"/>
      <c r="DL15" s="3"/>
      <c r="DM15" s="28">
        <v>1</v>
      </c>
      <c r="DN15" s="28"/>
      <c r="DO15" s="28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8" customHeight="1" thickBot="1" x14ac:dyDescent="0.35">
      <c r="A16" s="1">
        <v>2</v>
      </c>
      <c r="B16" s="60" t="s">
        <v>230</v>
      </c>
      <c r="C16" s="25"/>
      <c r="D16" s="25">
        <v>1</v>
      </c>
      <c r="E16" s="3"/>
      <c r="F16" s="25"/>
      <c r="G16" s="25">
        <v>1</v>
      </c>
      <c r="H16" s="3"/>
      <c r="I16" s="25"/>
      <c r="J16" s="25">
        <v>1</v>
      </c>
      <c r="K16" s="3"/>
      <c r="L16" s="25"/>
      <c r="M16" s="25">
        <v>1</v>
      </c>
      <c r="N16" s="3"/>
      <c r="O16" s="25"/>
      <c r="P16" s="25">
        <v>1</v>
      </c>
      <c r="Q16" s="3"/>
      <c r="R16" s="25"/>
      <c r="S16" s="25">
        <v>1</v>
      </c>
      <c r="T16" s="3"/>
      <c r="U16" s="25"/>
      <c r="V16" s="25">
        <v>1</v>
      </c>
      <c r="W16" s="3"/>
      <c r="X16" s="28">
        <v>1</v>
      </c>
      <c r="Y16" s="28"/>
      <c r="Z16" s="28"/>
      <c r="AA16" s="28">
        <v>1</v>
      </c>
      <c r="AB16" s="28"/>
      <c r="AC16" s="28"/>
      <c r="AD16" s="28">
        <v>1</v>
      </c>
      <c r="AE16" s="28"/>
      <c r="AF16" s="28"/>
      <c r="AG16" s="28">
        <v>1</v>
      </c>
      <c r="AH16" s="28"/>
      <c r="AI16" s="28"/>
      <c r="AJ16" s="28">
        <v>1</v>
      </c>
      <c r="AK16" s="28"/>
      <c r="AL16" s="28"/>
      <c r="AM16" s="28">
        <v>1</v>
      </c>
      <c r="AN16" s="28"/>
      <c r="AO16" s="28"/>
      <c r="AP16" s="28">
        <v>1</v>
      </c>
      <c r="AQ16" s="28"/>
      <c r="AR16" s="28"/>
      <c r="AS16" s="25"/>
      <c r="AT16" s="25">
        <v>1</v>
      </c>
      <c r="AU16" s="25"/>
      <c r="AV16" s="25"/>
      <c r="AW16" s="25">
        <v>1</v>
      </c>
      <c r="AX16" s="25"/>
      <c r="AY16" s="25"/>
      <c r="AZ16" s="25"/>
      <c r="BA16" s="25">
        <v>1</v>
      </c>
      <c r="BB16" s="25"/>
      <c r="BC16" s="25">
        <v>1</v>
      </c>
      <c r="BD16" s="25"/>
      <c r="BE16" s="25">
        <v>1</v>
      </c>
      <c r="BF16" s="25"/>
      <c r="BG16" s="25"/>
      <c r="BH16" s="25"/>
      <c r="BI16" s="25"/>
      <c r="BJ16" s="25">
        <v>1</v>
      </c>
      <c r="BK16" s="3"/>
      <c r="BL16" s="25"/>
      <c r="BM16" s="25">
        <v>1</v>
      </c>
      <c r="BN16" s="3"/>
      <c r="BO16" s="25"/>
      <c r="BP16" s="25">
        <v>1</v>
      </c>
      <c r="BQ16" s="3"/>
      <c r="BR16" s="3"/>
      <c r="BS16" s="3">
        <v>1</v>
      </c>
      <c r="BT16" s="25">
        <v>1</v>
      </c>
      <c r="BU16" s="25"/>
      <c r="BV16" s="25"/>
      <c r="BW16" s="3"/>
      <c r="BX16" s="25"/>
      <c r="BY16" s="25">
        <v>1</v>
      </c>
      <c r="BZ16" s="3"/>
      <c r="CA16" s="25"/>
      <c r="CB16" s="25">
        <v>1</v>
      </c>
      <c r="CC16" s="3"/>
      <c r="CD16" s="3"/>
      <c r="CE16" s="3">
        <v>1</v>
      </c>
      <c r="CF16" s="25">
        <v>1</v>
      </c>
      <c r="CG16" s="25"/>
      <c r="CH16" s="25"/>
      <c r="CI16" s="25"/>
      <c r="CJ16" s="25"/>
      <c r="CK16" s="25">
        <v>1</v>
      </c>
      <c r="CL16" s="25"/>
      <c r="CM16" s="25"/>
      <c r="CN16" s="25">
        <v>1</v>
      </c>
      <c r="CO16" s="25"/>
      <c r="CP16" s="25">
        <v>1</v>
      </c>
      <c r="CQ16" s="25"/>
      <c r="CR16" s="25"/>
      <c r="CS16" s="25">
        <v>1</v>
      </c>
      <c r="CT16" s="25"/>
      <c r="CU16" s="25"/>
      <c r="CV16" s="25"/>
      <c r="CW16" s="25">
        <v>1</v>
      </c>
      <c r="CX16" s="25"/>
      <c r="CY16" s="25">
        <v>1</v>
      </c>
      <c r="CZ16" s="25"/>
      <c r="DA16" s="25"/>
      <c r="DB16" s="25">
        <v>1</v>
      </c>
      <c r="DC16" s="3"/>
      <c r="DD16" s="25"/>
      <c r="DE16" s="25">
        <v>1</v>
      </c>
      <c r="DF16" s="25"/>
      <c r="DG16" s="25"/>
      <c r="DH16" s="25">
        <v>1</v>
      </c>
      <c r="DI16" s="25"/>
      <c r="DJ16" s="25"/>
      <c r="DK16" s="25">
        <v>1</v>
      </c>
      <c r="DL16" s="3"/>
      <c r="DM16" s="25"/>
      <c r="DN16" s="25">
        <v>1</v>
      </c>
      <c r="DO16" s="25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8" customHeight="1" thickBot="1" x14ac:dyDescent="0.35">
      <c r="A17" s="1">
        <v>3</v>
      </c>
      <c r="B17" s="60" t="s">
        <v>239</v>
      </c>
      <c r="C17" s="25"/>
      <c r="D17" s="25"/>
      <c r="E17" s="28">
        <v>1</v>
      </c>
      <c r="F17" s="28"/>
      <c r="G17" s="28"/>
      <c r="H17" s="28">
        <v>1</v>
      </c>
      <c r="I17" s="28"/>
      <c r="J17" s="28"/>
      <c r="K17" s="28">
        <v>1</v>
      </c>
      <c r="L17" s="28"/>
      <c r="M17" s="28"/>
      <c r="N17" s="28">
        <v>1</v>
      </c>
      <c r="O17" s="28"/>
      <c r="P17" s="28"/>
      <c r="Q17" s="28">
        <v>1</v>
      </c>
      <c r="R17" s="28"/>
      <c r="S17" s="28"/>
      <c r="T17" s="28">
        <v>1</v>
      </c>
      <c r="U17" s="28"/>
      <c r="V17" s="28"/>
      <c r="W17" s="28">
        <v>1</v>
      </c>
      <c r="X17" s="28"/>
      <c r="Y17" s="28">
        <v>1</v>
      </c>
      <c r="Z17" s="28"/>
      <c r="AA17" s="28"/>
      <c r="AB17" s="28">
        <v>1</v>
      </c>
      <c r="AC17" s="28"/>
      <c r="AD17" s="28"/>
      <c r="AE17" s="28">
        <v>1</v>
      </c>
      <c r="AF17" s="28"/>
      <c r="AG17" s="28"/>
      <c r="AH17" s="28">
        <v>1</v>
      </c>
      <c r="AI17" s="28"/>
      <c r="AJ17" s="28"/>
      <c r="AK17" s="28">
        <v>1</v>
      </c>
      <c r="AL17" s="28"/>
      <c r="AM17" s="28"/>
      <c r="AN17" s="28">
        <v>1</v>
      </c>
      <c r="AO17" s="28"/>
      <c r="AP17" s="28"/>
      <c r="AQ17" s="28">
        <v>1</v>
      </c>
      <c r="AR17" s="28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28"/>
      <c r="BF17" s="28">
        <v>1</v>
      </c>
      <c r="BG17" s="28"/>
      <c r="BH17" s="28">
        <v>1</v>
      </c>
      <c r="BI17" s="28"/>
      <c r="BJ17" s="3"/>
      <c r="BK17" s="4">
        <v>1</v>
      </c>
      <c r="BL17" s="4"/>
      <c r="BM17" s="4"/>
      <c r="BN17" s="28">
        <v>1</v>
      </c>
      <c r="BO17" s="28"/>
      <c r="BP17" s="3"/>
      <c r="BQ17" s="4">
        <v>1</v>
      </c>
      <c r="BR17" s="4"/>
      <c r="BS17" s="4"/>
      <c r="BT17" s="28">
        <v>1</v>
      </c>
      <c r="BU17" s="28"/>
      <c r="BV17" s="3"/>
      <c r="BW17" s="28"/>
      <c r="BX17" s="28">
        <v>1</v>
      </c>
      <c r="BY17" s="3"/>
      <c r="BZ17" s="4"/>
      <c r="CA17" s="4">
        <v>1</v>
      </c>
      <c r="CB17" s="4"/>
      <c r="CC17" s="3"/>
      <c r="CD17" s="3">
        <v>1</v>
      </c>
      <c r="CE17" s="3"/>
      <c r="CF17" s="28"/>
      <c r="CG17" s="28">
        <v>1</v>
      </c>
      <c r="CH17" s="28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28">
        <v>1</v>
      </c>
      <c r="DB17" s="28"/>
      <c r="DC17" s="3"/>
      <c r="DD17" s="4">
        <v>1</v>
      </c>
      <c r="DE17" s="4"/>
      <c r="DF17" s="4"/>
      <c r="DG17" s="4">
        <v>1</v>
      </c>
      <c r="DH17" s="4"/>
      <c r="DI17" s="4"/>
      <c r="DJ17" s="28">
        <v>1</v>
      </c>
      <c r="DK17" s="28"/>
      <c r="DL17" s="3"/>
      <c r="DM17" s="4">
        <v>1</v>
      </c>
      <c r="DN17" s="4"/>
      <c r="DO17" s="4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8" customHeight="1" thickBot="1" x14ac:dyDescent="0.35">
      <c r="A18" s="1">
        <v>4</v>
      </c>
      <c r="B18" s="60" t="s">
        <v>240</v>
      </c>
      <c r="C18" s="25">
        <v>1</v>
      </c>
      <c r="D18" s="25"/>
      <c r="E18" s="3"/>
      <c r="F18" s="25">
        <v>1</v>
      </c>
      <c r="G18" s="25"/>
      <c r="H18" s="3"/>
      <c r="I18" s="25">
        <v>1</v>
      </c>
      <c r="J18" s="25"/>
      <c r="K18" s="3"/>
      <c r="L18" s="25">
        <v>1</v>
      </c>
      <c r="M18" s="25"/>
      <c r="N18" s="3"/>
      <c r="O18" s="25">
        <v>1</v>
      </c>
      <c r="P18" s="25"/>
      <c r="Q18" s="3"/>
      <c r="R18" s="25">
        <v>1</v>
      </c>
      <c r="S18" s="25"/>
      <c r="T18" s="3"/>
      <c r="U18" s="25">
        <v>1</v>
      </c>
      <c r="V18" s="25"/>
      <c r="W18" s="3"/>
      <c r="X18" s="28"/>
      <c r="Y18" s="28">
        <v>1</v>
      </c>
      <c r="Z18" s="28"/>
      <c r="AA18" s="28"/>
      <c r="AB18" s="28">
        <v>1</v>
      </c>
      <c r="AC18" s="28"/>
      <c r="AD18" s="28"/>
      <c r="AE18" s="28">
        <v>1</v>
      </c>
      <c r="AF18" s="28"/>
      <c r="AG18" s="28"/>
      <c r="AH18" s="28">
        <v>1</v>
      </c>
      <c r="AI18" s="28"/>
      <c r="AJ18" s="28"/>
      <c r="AK18" s="28">
        <v>1</v>
      </c>
      <c r="AL18" s="28"/>
      <c r="AM18" s="28"/>
      <c r="AN18" s="28">
        <v>1</v>
      </c>
      <c r="AO18" s="28"/>
      <c r="AP18" s="28"/>
      <c r="AQ18" s="28">
        <v>1</v>
      </c>
      <c r="AR18" s="28"/>
      <c r="AS18" s="25"/>
      <c r="AT18" s="25">
        <v>1</v>
      </c>
      <c r="AU18" s="25"/>
      <c r="AV18" s="25"/>
      <c r="AW18" s="25">
        <v>1</v>
      </c>
      <c r="AX18" s="25"/>
      <c r="AY18" s="25"/>
      <c r="AZ18" s="25">
        <v>1</v>
      </c>
      <c r="BA18" s="25"/>
      <c r="BB18" s="25">
        <v>1</v>
      </c>
      <c r="BC18" s="25"/>
      <c r="BD18" s="25"/>
      <c r="BE18" s="25"/>
      <c r="BF18" s="25"/>
      <c r="BG18" s="25">
        <v>1</v>
      </c>
      <c r="BH18" s="25"/>
      <c r="BI18" s="25">
        <v>1</v>
      </c>
      <c r="BJ18" s="25"/>
      <c r="BK18" s="3"/>
      <c r="BL18" s="25">
        <v>1</v>
      </c>
      <c r="BM18" s="25"/>
      <c r="BN18" s="3"/>
      <c r="BO18" s="25">
        <v>1</v>
      </c>
      <c r="BP18" s="25"/>
      <c r="BQ18" s="3"/>
      <c r="BR18" s="3">
        <v>1</v>
      </c>
      <c r="BS18" s="3"/>
      <c r="BT18" s="25"/>
      <c r="BU18" s="25"/>
      <c r="BV18" s="25">
        <v>1</v>
      </c>
      <c r="BW18" s="3"/>
      <c r="BX18" s="25">
        <v>1</v>
      </c>
      <c r="BY18" s="25"/>
      <c r="BZ18" s="3"/>
      <c r="CA18" s="25">
        <v>1</v>
      </c>
      <c r="CB18" s="25"/>
      <c r="CC18" s="3"/>
      <c r="CD18" s="3">
        <v>1</v>
      </c>
      <c r="CE18" s="3"/>
      <c r="CF18" s="25"/>
      <c r="CG18" s="25"/>
      <c r="CH18" s="25">
        <v>1</v>
      </c>
      <c r="CI18" s="25"/>
      <c r="CJ18" s="25">
        <v>1</v>
      </c>
      <c r="CK18" s="25"/>
      <c r="CL18" s="25"/>
      <c r="CM18" s="25">
        <v>1</v>
      </c>
      <c r="CN18" s="25"/>
      <c r="CO18" s="25"/>
      <c r="CP18" s="25">
        <v>1</v>
      </c>
      <c r="CQ18" s="25"/>
      <c r="CR18" s="25"/>
      <c r="CS18" s="25">
        <v>1</v>
      </c>
      <c r="CT18" s="25"/>
      <c r="CU18" s="25"/>
      <c r="CV18" s="25">
        <v>1</v>
      </c>
      <c r="CW18" s="25"/>
      <c r="CX18" s="25">
        <v>1</v>
      </c>
      <c r="CY18" s="25"/>
      <c r="CZ18" s="25"/>
      <c r="DA18" s="25">
        <v>1</v>
      </c>
      <c r="DB18" s="25"/>
      <c r="DC18" s="3"/>
      <c r="DD18" s="25">
        <v>1</v>
      </c>
      <c r="DE18" s="25"/>
      <c r="DF18" s="25"/>
      <c r="DG18" s="25">
        <v>1</v>
      </c>
      <c r="DH18" s="25"/>
      <c r="DI18" s="25"/>
      <c r="DJ18" s="25">
        <v>1</v>
      </c>
      <c r="DK18" s="25"/>
      <c r="DL18" s="3"/>
      <c r="DM18" s="25">
        <v>1</v>
      </c>
      <c r="DN18" s="25"/>
      <c r="DO18" s="25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8" customHeight="1" thickBot="1" x14ac:dyDescent="0.35">
      <c r="A19" s="1">
        <v>5</v>
      </c>
      <c r="B19" s="60" t="s">
        <v>241</v>
      </c>
      <c r="C19" s="25">
        <v>1</v>
      </c>
      <c r="D19" s="25"/>
      <c r="E19" s="3"/>
      <c r="F19" s="25">
        <v>1</v>
      </c>
      <c r="G19" s="25"/>
      <c r="H19" s="3"/>
      <c r="I19" s="25">
        <v>1</v>
      </c>
      <c r="J19" s="25"/>
      <c r="K19" s="3"/>
      <c r="L19" s="25">
        <v>1</v>
      </c>
      <c r="M19" s="25"/>
      <c r="N19" s="3"/>
      <c r="O19" s="25">
        <v>1</v>
      </c>
      <c r="P19" s="25"/>
      <c r="Q19" s="3"/>
      <c r="R19" s="25">
        <v>1</v>
      </c>
      <c r="S19" s="25"/>
      <c r="T19" s="3"/>
      <c r="U19" s="25">
        <v>1</v>
      </c>
      <c r="V19" s="25"/>
      <c r="W19" s="3"/>
      <c r="X19" s="28"/>
      <c r="Y19" s="28">
        <v>1</v>
      </c>
      <c r="Z19" s="28"/>
      <c r="AA19" s="28"/>
      <c r="AB19" s="28">
        <v>1</v>
      </c>
      <c r="AC19" s="28"/>
      <c r="AD19" s="28"/>
      <c r="AE19" s="28">
        <v>1</v>
      </c>
      <c r="AF19" s="28"/>
      <c r="AG19" s="28"/>
      <c r="AH19" s="28">
        <v>1</v>
      </c>
      <c r="AI19" s="28"/>
      <c r="AJ19" s="28"/>
      <c r="AK19" s="28">
        <v>1</v>
      </c>
      <c r="AL19" s="28"/>
      <c r="AM19" s="28"/>
      <c r="AN19" s="28">
        <v>1</v>
      </c>
      <c r="AO19" s="28"/>
      <c r="AP19" s="28"/>
      <c r="AQ19" s="28">
        <v>1</v>
      </c>
      <c r="AR19" s="28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25"/>
      <c r="BF19" s="25">
        <v>1</v>
      </c>
      <c r="BG19" s="25"/>
      <c r="BH19" s="4"/>
      <c r="BI19" s="4">
        <v>1</v>
      </c>
      <c r="BJ19" s="4"/>
      <c r="BK19" s="3"/>
      <c r="BL19" s="4">
        <v>1</v>
      </c>
      <c r="BM19" s="4"/>
      <c r="BN19" s="3"/>
      <c r="BO19" s="4">
        <v>1</v>
      </c>
      <c r="BP19" s="4"/>
      <c r="BQ19" s="3"/>
      <c r="BR19" s="3">
        <v>1</v>
      </c>
      <c r="BS19" s="3"/>
      <c r="BT19" s="25"/>
      <c r="BU19" s="25">
        <v>1</v>
      </c>
      <c r="BV19" s="25"/>
      <c r="BW19" s="3"/>
      <c r="BX19" s="4">
        <v>1</v>
      </c>
      <c r="BY19" s="4"/>
      <c r="BZ19" s="3"/>
      <c r="CA19" s="4">
        <v>1</v>
      </c>
      <c r="CB19" s="4"/>
      <c r="CC19" s="3"/>
      <c r="CD19" s="3">
        <v>1</v>
      </c>
      <c r="CE19" s="3"/>
      <c r="CF19" s="25"/>
      <c r="CG19" s="25">
        <v>1</v>
      </c>
      <c r="CH19" s="25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25">
        <v>1</v>
      </c>
      <c r="DB19" s="25"/>
      <c r="DC19" s="3"/>
      <c r="DD19" s="4">
        <v>1</v>
      </c>
      <c r="DE19" s="4"/>
      <c r="DF19" s="4"/>
      <c r="DG19" s="4">
        <v>1</v>
      </c>
      <c r="DH19" s="4"/>
      <c r="DI19" s="4"/>
      <c r="DJ19" s="25">
        <v>1</v>
      </c>
      <c r="DK19" s="25"/>
      <c r="DL19" s="3"/>
      <c r="DM19" s="4">
        <v>1</v>
      </c>
      <c r="DN19" s="4"/>
      <c r="DO19" s="4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8" customHeight="1" thickBot="1" x14ac:dyDescent="0.35">
      <c r="A20" s="1">
        <v>6</v>
      </c>
      <c r="B20" s="60" t="s">
        <v>242</v>
      </c>
      <c r="C20" s="25"/>
      <c r="D20" s="25">
        <v>1</v>
      </c>
      <c r="E20" s="3"/>
      <c r="F20" s="25"/>
      <c r="G20" s="25">
        <v>1</v>
      </c>
      <c r="H20" s="3"/>
      <c r="I20" s="25"/>
      <c r="J20" s="25">
        <v>1</v>
      </c>
      <c r="K20" s="3"/>
      <c r="L20" s="25"/>
      <c r="M20" s="25">
        <v>1</v>
      </c>
      <c r="N20" s="3"/>
      <c r="O20" s="25"/>
      <c r="P20" s="25">
        <v>1</v>
      </c>
      <c r="Q20" s="3"/>
      <c r="R20" s="25"/>
      <c r="S20" s="25">
        <v>1</v>
      </c>
      <c r="T20" s="3"/>
      <c r="U20" s="25"/>
      <c r="V20" s="25">
        <v>1</v>
      </c>
      <c r="W20" s="3"/>
      <c r="X20" s="28">
        <v>1</v>
      </c>
      <c r="Y20" s="28"/>
      <c r="Z20" s="28"/>
      <c r="AA20" s="28">
        <v>1</v>
      </c>
      <c r="AB20" s="28"/>
      <c r="AC20" s="28"/>
      <c r="AD20" s="28">
        <v>1</v>
      </c>
      <c r="AE20" s="28"/>
      <c r="AF20" s="28"/>
      <c r="AG20" s="28">
        <v>1</v>
      </c>
      <c r="AH20" s="28"/>
      <c r="AI20" s="28"/>
      <c r="AJ20" s="28">
        <v>1</v>
      </c>
      <c r="AK20" s="28"/>
      <c r="AL20" s="28"/>
      <c r="AM20" s="28">
        <v>1</v>
      </c>
      <c r="AN20" s="28"/>
      <c r="AO20" s="28"/>
      <c r="AP20" s="28">
        <v>1</v>
      </c>
      <c r="AQ20" s="28"/>
      <c r="AR20" s="28"/>
      <c r="AS20" s="25"/>
      <c r="AT20" s="25">
        <v>1</v>
      </c>
      <c r="AU20" s="25"/>
      <c r="AV20" s="25"/>
      <c r="AW20" s="25">
        <v>1</v>
      </c>
      <c r="AX20" s="25"/>
      <c r="AY20" s="25"/>
      <c r="AZ20" s="25"/>
      <c r="BA20" s="25">
        <v>1</v>
      </c>
      <c r="BB20" s="25"/>
      <c r="BC20" s="25">
        <v>1</v>
      </c>
      <c r="BD20" s="25"/>
      <c r="BE20" s="25">
        <v>1</v>
      </c>
      <c r="BF20" s="25"/>
      <c r="BG20" s="25"/>
      <c r="BH20" s="25"/>
      <c r="BI20" s="25"/>
      <c r="BJ20" s="25">
        <v>1</v>
      </c>
      <c r="BK20" s="3"/>
      <c r="BL20" s="25"/>
      <c r="BM20" s="25">
        <v>1</v>
      </c>
      <c r="BN20" s="3"/>
      <c r="BO20" s="25"/>
      <c r="BP20" s="25">
        <v>1</v>
      </c>
      <c r="BQ20" s="3"/>
      <c r="BR20" s="3"/>
      <c r="BS20" s="3">
        <v>1</v>
      </c>
      <c r="BT20" s="25">
        <v>1</v>
      </c>
      <c r="BU20" s="25"/>
      <c r="BV20" s="25"/>
      <c r="BW20" s="3"/>
      <c r="BX20" s="25"/>
      <c r="BY20" s="25">
        <v>1</v>
      </c>
      <c r="BZ20" s="3"/>
      <c r="CA20" s="25"/>
      <c r="CB20" s="25">
        <v>1</v>
      </c>
      <c r="CC20" s="3"/>
      <c r="CD20" s="3"/>
      <c r="CE20" s="3">
        <v>1</v>
      </c>
      <c r="CF20" s="25">
        <v>1</v>
      </c>
      <c r="CG20" s="25"/>
      <c r="CH20" s="25"/>
      <c r="CI20" s="25"/>
      <c r="CJ20" s="25"/>
      <c r="CK20" s="25">
        <v>1</v>
      </c>
      <c r="CL20" s="25"/>
      <c r="CM20" s="25"/>
      <c r="CN20" s="25">
        <v>1</v>
      </c>
      <c r="CO20" s="25"/>
      <c r="CP20" s="25">
        <v>1</v>
      </c>
      <c r="CQ20" s="25"/>
      <c r="CR20" s="25"/>
      <c r="CS20" s="25">
        <v>1</v>
      </c>
      <c r="CT20" s="25"/>
      <c r="CU20" s="25"/>
      <c r="CV20" s="25"/>
      <c r="CW20" s="25">
        <v>1</v>
      </c>
      <c r="CX20" s="25"/>
      <c r="CY20" s="25">
        <v>1</v>
      </c>
      <c r="CZ20" s="25"/>
      <c r="DA20" s="25"/>
      <c r="DB20" s="25">
        <v>1</v>
      </c>
      <c r="DC20" s="3"/>
      <c r="DD20" s="25"/>
      <c r="DE20" s="25">
        <v>1</v>
      </c>
      <c r="DF20" s="25"/>
      <c r="DG20" s="25"/>
      <c r="DH20" s="25">
        <v>1</v>
      </c>
      <c r="DI20" s="25"/>
      <c r="DJ20" s="25"/>
      <c r="DK20" s="25">
        <v>1</v>
      </c>
      <c r="DL20" s="3"/>
      <c r="DM20" s="25"/>
      <c r="DN20" s="25">
        <v>1</v>
      </c>
      <c r="DO20" s="25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8" customHeight="1" thickBot="1" x14ac:dyDescent="0.35">
      <c r="A21" s="1">
        <v>7</v>
      </c>
      <c r="B21" s="60" t="s">
        <v>235</v>
      </c>
      <c r="C21" s="25"/>
      <c r="D21" s="25">
        <v>1</v>
      </c>
      <c r="E21" s="3"/>
      <c r="F21" s="25"/>
      <c r="G21" s="25">
        <v>1</v>
      </c>
      <c r="H21" s="3"/>
      <c r="I21" s="25"/>
      <c r="J21" s="25">
        <v>1</v>
      </c>
      <c r="K21" s="3"/>
      <c r="L21" s="25"/>
      <c r="M21" s="25">
        <v>1</v>
      </c>
      <c r="N21" s="3"/>
      <c r="O21" s="25"/>
      <c r="P21" s="25">
        <v>1</v>
      </c>
      <c r="Q21" s="3"/>
      <c r="R21" s="25"/>
      <c r="S21" s="25">
        <v>1</v>
      </c>
      <c r="T21" s="3"/>
      <c r="U21" s="25"/>
      <c r="V21" s="25">
        <v>1</v>
      </c>
      <c r="W21" s="3"/>
      <c r="X21" s="28"/>
      <c r="Y21" s="28">
        <v>1</v>
      </c>
      <c r="Z21" s="28"/>
      <c r="AA21" s="28"/>
      <c r="AB21" s="28">
        <v>1</v>
      </c>
      <c r="AC21" s="28"/>
      <c r="AD21" s="28"/>
      <c r="AE21" s="28">
        <v>1</v>
      </c>
      <c r="AF21" s="28"/>
      <c r="AG21" s="28"/>
      <c r="AH21" s="28">
        <v>1</v>
      </c>
      <c r="AI21" s="28"/>
      <c r="AJ21" s="28"/>
      <c r="AK21" s="28">
        <v>1</v>
      </c>
      <c r="AL21" s="28"/>
      <c r="AM21" s="28"/>
      <c r="AN21" s="28">
        <v>1</v>
      </c>
      <c r="AO21" s="28"/>
      <c r="AP21" s="28"/>
      <c r="AQ21" s="28">
        <v>1</v>
      </c>
      <c r="AR21" s="28"/>
      <c r="AS21" s="25"/>
      <c r="AT21" s="25">
        <v>1</v>
      </c>
      <c r="AU21" s="25"/>
      <c r="AV21" s="25"/>
      <c r="AW21" s="25">
        <v>1</v>
      </c>
      <c r="AX21" s="25"/>
      <c r="AY21" s="25"/>
      <c r="AZ21" s="25"/>
      <c r="BA21" s="25">
        <v>1</v>
      </c>
      <c r="BB21" s="25"/>
      <c r="BC21" s="25">
        <v>1</v>
      </c>
      <c r="BD21" s="25"/>
      <c r="BE21" s="25"/>
      <c r="BF21" s="25"/>
      <c r="BG21" s="25">
        <v>1</v>
      </c>
      <c r="BH21" s="25"/>
      <c r="BI21" s="25"/>
      <c r="BJ21" s="25">
        <v>1</v>
      </c>
      <c r="BK21" s="3"/>
      <c r="BL21" s="25"/>
      <c r="BM21" s="25">
        <v>1</v>
      </c>
      <c r="BN21" s="3"/>
      <c r="BO21" s="25"/>
      <c r="BP21" s="25">
        <v>1</v>
      </c>
      <c r="BQ21" s="3"/>
      <c r="BR21" s="3"/>
      <c r="BS21" s="3">
        <v>1</v>
      </c>
      <c r="BT21" s="25"/>
      <c r="BU21" s="25"/>
      <c r="BV21" s="25">
        <v>1</v>
      </c>
      <c r="BW21" s="3"/>
      <c r="BX21" s="25"/>
      <c r="BY21" s="25">
        <v>1</v>
      </c>
      <c r="BZ21" s="3"/>
      <c r="CA21" s="25"/>
      <c r="CB21" s="25">
        <v>1</v>
      </c>
      <c r="CC21" s="3"/>
      <c r="CD21" s="3"/>
      <c r="CE21" s="3">
        <v>1</v>
      </c>
      <c r="CF21" s="25"/>
      <c r="CG21" s="25"/>
      <c r="CH21" s="25">
        <v>1</v>
      </c>
      <c r="CI21" s="25"/>
      <c r="CJ21" s="25"/>
      <c r="CK21" s="25">
        <v>1</v>
      </c>
      <c r="CL21" s="25"/>
      <c r="CM21" s="25"/>
      <c r="CN21" s="25">
        <v>1</v>
      </c>
      <c r="CO21" s="25"/>
      <c r="CP21" s="25">
        <v>1</v>
      </c>
      <c r="CQ21" s="25"/>
      <c r="CR21" s="25"/>
      <c r="CS21" s="25">
        <v>1</v>
      </c>
      <c r="CT21" s="25"/>
      <c r="CU21" s="25"/>
      <c r="CV21" s="25"/>
      <c r="CW21" s="25">
        <v>1</v>
      </c>
      <c r="CX21" s="25"/>
      <c r="CY21" s="25">
        <v>1</v>
      </c>
      <c r="CZ21" s="25"/>
      <c r="DA21" s="25"/>
      <c r="DB21" s="25">
        <v>1</v>
      </c>
      <c r="DC21" s="3"/>
      <c r="DD21" s="25"/>
      <c r="DE21" s="25">
        <v>1</v>
      </c>
      <c r="DF21" s="25"/>
      <c r="DG21" s="25"/>
      <c r="DH21" s="25">
        <v>1</v>
      </c>
      <c r="DI21" s="25"/>
      <c r="DJ21" s="25"/>
      <c r="DK21" s="25">
        <v>1</v>
      </c>
      <c r="DL21" s="3"/>
      <c r="DM21" s="25"/>
      <c r="DN21" s="25">
        <v>1</v>
      </c>
      <c r="DO21" s="25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8" customHeight="1" thickBot="1" x14ac:dyDescent="0.35">
      <c r="A22" s="27">
        <v>8</v>
      </c>
      <c r="B22" s="60" t="s">
        <v>243</v>
      </c>
      <c r="C22" s="25">
        <v>1</v>
      </c>
      <c r="D22" s="25"/>
      <c r="E22" s="3"/>
      <c r="F22" s="25">
        <v>1</v>
      </c>
      <c r="G22" s="25"/>
      <c r="H22" s="3"/>
      <c r="I22" s="25">
        <v>1</v>
      </c>
      <c r="J22" s="25"/>
      <c r="K22" s="3"/>
      <c r="L22" s="25">
        <v>1</v>
      </c>
      <c r="M22" s="25"/>
      <c r="N22" s="3"/>
      <c r="O22" s="25">
        <v>1</v>
      </c>
      <c r="P22" s="25"/>
      <c r="Q22" s="3"/>
      <c r="R22" s="25">
        <v>1</v>
      </c>
      <c r="S22" s="25"/>
      <c r="T22" s="3"/>
      <c r="U22" s="25">
        <v>1</v>
      </c>
      <c r="V22" s="25"/>
      <c r="W22" s="3"/>
      <c r="X22" s="28"/>
      <c r="Y22" s="28">
        <v>1</v>
      </c>
      <c r="Z22" s="28"/>
      <c r="AA22" s="28"/>
      <c r="AB22" s="28">
        <v>1</v>
      </c>
      <c r="AC22" s="28"/>
      <c r="AD22" s="28"/>
      <c r="AE22" s="28">
        <v>1</v>
      </c>
      <c r="AF22" s="28"/>
      <c r="AG22" s="28"/>
      <c r="AH22" s="28">
        <v>1</v>
      </c>
      <c r="AI22" s="28"/>
      <c r="AJ22" s="28"/>
      <c r="AK22" s="28">
        <v>1</v>
      </c>
      <c r="AL22" s="28"/>
      <c r="AM22" s="28"/>
      <c r="AN22" s="28">
        <v>1</v>
      </c>
      <c r="AO22" s="28"/>
      <c r="AP22" s="28"/>
      <c r="AQ22" s="28">
        <v>1</v>
      </c>
      <c r="AR22" s="28"/>
      <c r="AS22" s="25"/>
      <c r="AT22" s="25">
        <v>1</v>
      </c>
      <c r="AU22" s="25"/>
      <c r="AV22" s="25"/>
      <c r="AW22" s="25">
        <v>1</v>
      </c>
      <c r="AX22" s="25"/>
      <c r="AY22" s="25"/>
      <c r="AZ22" s="25">
        <v>1</v>
      </c>
      <c r="BA22" s="25"/>
      <c r="BB22" s="25">
        <v>1</v>
      </c>
      <c r="BC22" s="25"/>
      <c r="BD22" s="25"/>
      <c r="BE22" s="25"/>
      <c r="BF22" s="25"/>
      <c r="BG22" s="25">
        <v>1</v>
      </c>
      <c r="BH22" s="25"/>
      <c r="BI22" s="25">
        <v>1</v>
      </c>
      <c r="BJ22" s="25"/>
      <c r="BK22" s="3"/>
      <c r="BL22" s="25">
        <v>1</v>
      </c>
      <c r="BM22" s="25"/>
      <c r="BN22" s="3"/>
      <c r="BO22" s="25">
        <v>1</v>
      </c>
      <c r="BP22" s="25"/>
      <c r="BQ22" s="3"/>
      <c r="BR22" s="3">
        <v>1</v>
      </c>
      <c r="BS22" s="3"/>
      <c r="BT22" s="25"/>
      <c r="BU22" s="25"/>
      <c r="BV22" s="25">
        <v>1</v>
      </c>
      <c r="BW22" s="3"/>
      <c r="BX22" s="25">
        <v>1</v>
      </c>
      <c r="BY22" s="25"/>
      <c r="BZ22" s="3"/>
      <c r="CA22" s="25">
        <v>1</v>
      </c>
      <c r="CB22" s="25"/>
      <c r="CC22" s="3"/>
      <c r="CD22" s="3">
        <v>1</v>
      </c>
      <c r="CE22" s="3"/>
      <c r="CF22" s="25"/>
      <c r="CG22" s="25"/>
      <c r="CH22" s="25">
        <v>1</v>
      </c>
      <c r="CI22" s="25"/>
      <c r="CJ22" s="25">
        <v>1</v>
      </c>
      <c r="CK22" s="25"/>
      <c r="CL22" s="25"/>
      <c r="CM22" s="25">
        <v>1</v>
      </c>
      <c r="CN22" s="25"/>
      <c r="CO22" s="25"/>
      <c r="CP22" s="25">
        <v>1</v>
      </c>
      <c r="CQ22" s="25"/>
      <c r="CR22" s="25"/>
      <c r="CS22" s="25">
        <v>1</v>
      </c>
      <c r="CT22" s="25"/>
      <c r="CU22" s="25"/>
      <c r="CV22" s="25">
        <v>1</v>
      </c>
      <c r="CW22" s="25"/>
      <c r="CX22" s="25">
        <v>1</v>
      </c>
      <c r="CY22" s="25"/>
      <c r="CZ22" s="25"/>
      <c r="DA22" s="25">
        <v>1</v>
      </c>
      <c r="DB22" s="25"/>
      <c r="DC22" s="3"/>
      <c r="DD22" s="25">
        <v>1</v>
      </c>
      <c r="DE22" s="25"/>
      <c r="DF22" s="25"/>
      <c r="DG22" s="25">
        <v>1</v>
      </c>
      <c r="DH22" s="25"/>
      <c r="DI22" s="25"/>
      <c r="DJ22" s="25">
        <v>1</v>
      </c>
      <c r="DK22" s="25"/>
      <c r="DL22" s="3"/>
      <c r="DM22" s="25">
        <v>1</v>
      </c>
      <c r="DN22" s="25"/>
      <c r="DO22" s="25"/>
    </row>
    <row r="23" spans="1:254" ht="18" customHeight="1" thickBot="1" x14ac:dyDescent="0.35">
      <c r="A23" s="27">
        <v>9</v>
      </c>
      <c r="B23" s="60" t="s">
        <v>244</v>
      </c>
      <c r="C23" s="25"/>
      <c r="D23" s="25"/>
      <c r="E23" s="28">
        <v>1</v>
      </c>
      <c r="F23" s="28"/>
      <c r="G23" s="28"/>
      <c r="H23" s="28">
        <v>1</v>
      </c>
      <c r="I23" s="28"/>
      <c r="J23" s="28"/>
      <c r="K23" s="28">
        <v>1</v>
      </c>
      <c r="L23" s="28"/>
      <c r="M23" s="28"/>
      <c r="N23" s="28">
        <v>1</v>
      </c>
      <c r="O23" s="28"/>
      <c r="P23" s="28"/>
      <c r="Q23" s="28">
        <v>1</v>
      </c>
      <c r="R23" s="28"/>
      <c r="S23" s="28"/>
      <c r="T23" s="28">
        <v>1</v>
      </c>
      <c r="U23" s="28"/>
      <c r="V23" s="28"/>
      <c r="W23" s="28">
        <v>1</v>
      </c>
      <c r="X23" s="28"/>
      <c r="Y23" s="28">
        <v>1</v>
      </c>
      <c r="Z23" s="28"/>
      <c r="AA23" s="28"/>
      <c r="AB23" s="28">
        <v>1</v>
      </c>
      <c r="AC23" s="28"/>
      <c r="AD23" s="28"/>
      <c r="AE23" s="28">
        <v>1</v>
      </c>
      <c r="AF23" s="28"/>
      <c r="AG23" s="28"/>
      <c r="AH23" s="28">
        <v>1</v>
      </c>
      <c r="AI23" s="28"/>
      <c r="AJ23" s="28"/>
      <c r="AK23" s="28">
        <v>1</v>
      </c>
      <c r="AL23" s="28"/>
      <c r="AM23" s="28"/>
      <c r="AN23" s="28">
        <v>1</v>
      </c>
      <c r="AO23" s="28"/>
      <c r="AP23" s="28"/>
      <c r="AQ23" s="28">
        <v>1</v>
      </c>
      <c r="AR23" s="28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28"/>
      <c r="BF23" s="28">
        <v>1</v>
      </c>
      <c r="BG23" s="28"/>
      <c r="BH23" s="28">
        <v>1</v>
      </c>
      <c r="BI23" s="28"/>
      <c r="BJ23" s="3"/>
      <c r="BK23" s="4">
        <v>1</v>
      </c>
      <c r="BL23" s="4"/>
      <c r="BM23" s="4"/>
      <c r="BN23" s="28">
        <v>1</v>
      </c>
      <c r="BO23" s="28"/>
      <c r="BP23" s="3"/>
      <c r="BQ23" s="4">
        <v>1</v>
      </c>
      <c r="BR23" s="4"/>
      <c r="BS23" s="4"/>
      <c r="BT23" s="28">
        <v>1</v>
      </c>
      <c r="BU23" s="28"/>
      <c r="BV23" s="3"/>
      <c r="BW23" s="28"/>
      <c r="BX23" s="28">
        <v>1</v>
      </c>
      <c r="BY23" s="3"/>
      <c r="BZ23" s="4"/>
      <c r="CA23" s="4">
        <v>1</v>
      </c>
      <c r="CB23" s="4"/>
      <c r="CC23" s="3"/>
      <c r="CD23" s="3">
        <v>1</v>
      </c>
      <c r="CE23" s="3"/>
      <c r="CF23" s="28"/>
      <c r="CG23" s="28">
        <v>1</v>
      </c>
      <c r="CH23" s="28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28">
        <v>1</v>
      </c>
      <c r="DB23" s="28"/>
      <c r="DC23" s="3"/>
      <c r="DD23" s="4">
        <v>1</v>
      </c>
      <c r="DE23" s="4"/>
      <c r="DF23" s="4"/>
      <c r="DG23" s="4">
        <v>1</v>
      </c>
      <c r="DH23" s="4"/>
      <c r="DI23" s="4"/>
      <c r="DJ23" s="28">
        <v>1</v>
      </c>
      <c r="DK23" s="28"/>
      <c r="DL23" s="3"/>
      <c r="DM23" s="4">
        <v>1</v>
      </c>
      <c r="DN23" s="4"/>
      <c r="DO23" s="4"/>
    </row>
    <row r="24" spans="1:254" ht="18" customHeight="1" thickBot="1" x14ac:dyDescent="0.35">
      <c r="A24" s="27">
        <v>10</v>
      </c>
      <c r="B24" s="60" t="s">
        <v>245</v>
      </c>
      <c r="C24" s="25"/>
      <c r="D24" s="25">
        <v>1</v>
      </c>
      <c r="E24" s="3"/>
      <c r="F24" s="25"/>
      <c r="G24" s="25">
        <v>1</v>
      </c>
      <c r="H24" s="3"/>
      <c r="I24" s="25"/>
      <c r="J24" s="25">
        <v>1</v>
      </c>
      <c r="K24" s="3"/>
      <c r="L24" s="25"/>
      <c r="M24" s="25">
        <v>1</v>
      </c>
      <c r="N24" s="3"/>
      <c r="O24" s="25"/>
      <c r="P24" s="25">
        <v>1</v>
      </c>
      <c r="Q24" s="3"/>
      <c r="R24" s="25"/>
      <c r="S24" s="25">
        <v>1</v>
      </c>
      <c r="T24" s="3"/>
      <c r="U24" s="25"/>
      <c r="V24" s="25">
        <v>1</v>
      </c>
      <c r="W24" s="3"/>
      <c r="X24" s="28">
        <v>1</v>
      </c>
      <c r="Y24" s="28"/>
      <c r="Z24" s="28"/>
      <c r="AA24" s="28">
        <v>1</v>
      </c>
      <c r="AB24" s="28"/>
      <c r="AC24" s="28"/>
      <c r="AD24" s="28">
        <v>1</v>
      </c>
      <c r="AE24" s="28"/>
      <c r="AF24" s="28"/>
      <c r="AG24" s="28">
        <v>1</v>
      </c>
      <c r="AH24" s="28"/>
      <c r="AI24" s="28"/>
      <c r="AJ24" s="28">
        <v>1</v>
      </c>
      <c r="AK24" s="28"/>
      <c r="AL24" s="28"/>
      <c r="AM24" s="28">
        <v>1</v>
      </c>
      <c r="AN24" s="28"/>
      <c r="AO24" s="28"/>
      <c r="AP24" s="28">
        <v>1</v>
      </c>
      <c r="AQ24" s="28"/>
      <c r="AR24" s="28"/>
      <c r="AS24" s="25"/>
      <c r="AT24" s="25"/>
      <c r="AU24" s="25">
        <v>1</v>
      </c>
      <c r="AV24" s="25"/>
      <c r="AW24" s="25"/>
      <c r="AX24" s="25">
        <v>1</v>
      </c>
      <c r="AY24" s="25"/>
      <c r="AZ24" s="25"/>
      <c r="BA24" s="25">
        <v>1</v>
      </c>
      <c r="BB24" s="25"/>
      <c r="BC24" s="25"/>
      <c r="BD24" s="25">
        <v>1</v>
      </c>
      <c r="BE24" s="25">
        <v>1</v>
      </c>
      <c r="BF24" s="25"/>
      <c r="BG24" s="25"/>
      <c r="BH24" s="25"/>
      <c r="BI24" s="25">
        <v>1</v>
      </c>
      <c r="BJ24" s="3"/>
      <c r="BK24" s="25"/>
      <c r="BL24" s="25">
        <v>1</v>
      </c>
      <c r="BM24" s="3"/>
      <c r="BN24" s="25"/>
      <c r="BO24" s="25">
        <v>1</v>
      </c>
      <c r="BP24" s="3"/>
      <c r="BQ24" s="3"/>
      <c r="BR24" s="3">
        <v>1</v>
      </c>
      <c r="BS24" s="3"/>
      <c r="BT24" s="25">
        <v>1</v>
      </c>
      <c r="BU24" s="25"/>
      <c r="BV24" s="25"/>
      <c r="BW24" s="3"/>
      <c r="BX24" s="25"/>
      <c r="BY24" s="25">
        <v>1</v>
      </c>
      <c r="BZ24" s="3"/>
      <c r="CA24" s="25"/>
      <c r="CB24" s="25">
        <v>1</v>
      </c>
      <c r="CC24" s="3"/>
      <c r="CD24" s="3"/>
      <c r="CE24" s="3">
        <v>1</v>
      </c>
      <c r="CF24" s="25">
        <v>1</v>
      </c>
      <c r="CG24" s="25"/>
      <c r="CH24" s="25"/>
      <c r="CI24" s="25"/>
      <c r="CJ24" s="25"/>
      <c r="CK24" s="25">
        <v>1</v>
      </c>
      <c r="CL24" s="25"/>
      <c r="CM24" s="25"/>
      <c r="CN24" s="25">
        <v>1</v>
      </c>
      <c r="CO24" s="25"/>
      <c r="CP24" s="25"/>
      <c r="CQ24" s="25">
        <v>1</v>
      </c>
      <c r="CR24" s="25"/>
      <c r="CS24" s="25"/>
      <c r="CT24" s="25">
        <v>1</v>
      </c>
      <c r="CU24" s="25"/>
      <c r="CV24" s="25"/>
      <c r="CW24" s="25">
        <v>1</v>
      </c>
      <c r="CX24" s="25"/>
      <c r="CY24" s="25"/>
      <c r="CZ24" s="25">
        <v>1</v>
      </c>
      <c r="DA24" s="25"/>
      <c r="DB24" s="25"/>
      <c r="DC24" s="3">
        <v>1</v>
      </c>
      <c r="DD24" s="25"/>
      <c r="DE24" s="25"/>
      <c r="DF24" s="25">
        <v>1</v>
      </c>
      <c r="DG24" s="25"/>
      <c r="DH24" s="25"/>
      <c r="DI24" s="25">
        <v>1</v>
      </c>
      <c r="DJ24" s="25"/>
      <c r="DK24" s="25"/>
      <c r="DL24" s="3">
        <v>1</v>
      </c>
      <c r="DM24" s="25"/>
      <c r="DN24" s="25"/>
      <c r="DO24" s="25">
        <v>1</v>
      </c>
    </row>
    <row r="25" spans="1:254" ht="18" customHeight="1" thickBot="1" x14ac:dyDescent="0.35">
      <c r="A25" s="27">
        <v>11</v>
      </c>
      <c r="B25" s="61" t="s">
        <v>232</v>
      </c>
      <c r="C25" s="35"/>
      <c r="D25" s="35">
        <v>1</v>
      </c>
      <c r="E25" s="3"/>
      <c r="F25" s="35"/>
      <c r="G25" s="35">
        <v>1</v>
      </c>
      <c r="H25" s="3"/>
      <c r="I25" s="35"/>
      <c r="J25" s="35">
        <v>1</v>
      </c>
      <c r="K25" s="3"/>
      <c r="L25" s="35"/>
      <c r="M25" s="35">
        <v>1</v>
      </c>
      <c r="N25" s="3"/>
      <c r="O25" s="35"/>
      <c r="P25" s="35">
        <v>1</v>
      </c>
      <c r="Q25" s="3"/>
      <c r="R25" s="35"/>
      <c r="S25" s="35">
        <v>1</v>
      </c>
      <c r="T25" s="3"/>
      <c r="U25" s="35"/>
      <c r="V25" s="35">
        <v>1</v>
      </c>
      <c r="W25" s="3"/>
      <c r="X25" s="35">
        <v>1</v>
      </c>
      <c r="Y25" s="35"/>
      <c r="Z25" s="35"/>
      <c r="AA25" s="35">
        <v>1</v>
      </c>
      <c r="AB25" s="35"/>
      <c r="AC25" s="35"/>
      <c r="AD25" s="35">
        <v>1</v>
      </c>
      <c r="AE25" s="35"/>
      <c r="AF25" s="35"/>
      <c r="AG25" s="35">
        <v>1</v>
      </c>
      <c r="AH25" s="35"/>
      <c r="AI25" s="35"/>
      <c r="AJ25" s="35">
        <v>1</v>
      </c>
      <c r="AK25" s="35"/>
      <c r="AL25" s="35"/>
      <c r="AM25" s="35">
        <v>1</v>
      </c>
      <c r="AN25" s="35"/>
      <c r="AO25" s="35"/>
      <c r="AP25" s="35">
        <v>1</v>
      </c>
      <c r="AQ25" s="35"/>
      <c r="AR25" s="35"/>
      <c r="AS25" s="35"/>
      <c r="AT25" s="35">
        <v>1</v>
      </c>
      <c r="AU25" s="35"/>
      <c r="AV25" s="35"/>
      <c r="AW25" s="35">
        <v>1</v>
      </c>
      <c r="AX25" s="35"/>
      <c r="AY25" s="35"/>
      <c r="AZ25" s="35"/>
      <c r="BA25" s="35">
        <v>1</v>
      </c>
      <c r="BB25" s="35"/>
      <c r="BC25" s="35">
        <v>1</v>
      </c>
      <c r="BD25" s="35"/>
      <c r="BE25" s="35">
        <v>1</v>
      </c>
      <c r="BF25" s="35"/>
      <c r="BG25" s="35"/>
      <c r="BH25" s="35"/>
      <c r="BI25" s="35">
        <v>1</v>
      </c>
      <c r="BJ25" s="3"/>
      <c r="BK25" s="35"/>
      <c r="BL25" s="35">
        <v>1</v>
      </c>
      <c r="BM25" s="3"/>
      <c r="BN25" s="35"/>
      <c r="BO25" s="35">
        <v>1</v>
      </c>
      <c r="BP25" s="3"/>
      <c r="BQ25" s="3"/>
      <c r="BR25" s="3">
        <v>1</v>
      </c>
      <c r="BS25" s="3"/>
      <c r="BT25" s="35">
        <v>1</v>
      </c>
      <c r="BU25" s="35"/>
      <c r="BV25" s="35"/>
      <c r="BW25" s="3"/>
      <c r="BX25" s="35"/>
      <c r="BY25" s="35">
        <v>1</v>
      </c>
      <c r="BZ25" s="3"/>
      <c r="CA25" s="35"/>
      <c r="CB25" s="35">
        <v>1</v>
      </c>
      <c r="CC25" s="3"/>
      <c r="CD25" s="3"/>
      <c r="CE25" s="3">
        <v>1</v>
      </c>
      <c r="CF25" s="35">
        <v>1</v>
      </c>
      <c r="CG25" s="35"/>
      <c r="CH25" s="35"/>
      <c r="CI25" s="35"/>
      <c r="CJ25" s="35"/>
      <c r="CK25" s="35">
        <v>1</v>
      </c>
      <c r="CL25" s="35"/>
      <c r="CM25" s="35"/>
      <c r="CN25" s="35">
        <v>1</v>
      </c>
      <c r="CO25" s="35"/>
      <c r="CP25" s="35">
        <v>1</v>
      </c>
      <c r="CQ25" s="35"/>
      <c r="CR25" s="35"/>
      <c r="CS25" s="35">
        <v>1</v>
      </c>
      <c r="CT25" s="35"/>
      <c r="CU25" s="35"/>
      <c r="CV25" s="35"/>
      <c r="CW25" s="35">
        <v>1</v>
      </c>
      <c r="CX25" s="35"/>
      <c r="CY25" s="35">
        <v>1</v>
      </c>
      <c r="CZ25" s="35"/>
      <c r="DA25" s="35"/>
      <c r="DB25" s="35">
        <v>1</v>
      </c>
      <c r="DC25" s="3"/>
      <c r="DD25" s="35"/>
      <c r="DE25" s="35">
        <v>1</v>
      </c>
      <c r="DF25" s="35"/>
      <c r="DG25" s="35"/>
      <c r="DH25" s="35">
        <v>1</v>
      </c>
      <c r="DI25" s="35"/>
      <c r="DJ25" s="35"/>
      <c r="DK25" s="35">
        <v>1</v>
      </c>
      <c r="DL25" s="3"/>
      <c r="DM25" s="35"/>
      <c r="DN25" s="35">
        <v>1</v>
      </c>
      <c r="DO25" s="35"/>
    </row>
    <row r="26" spans="1:254" ht="18" customHeight="1" thickBot="1" x14ac:dyDescent="0.35">
      <c r="A26" s="27">
        <v>12</v>
      </c>
      <c r="B26" s="61" t="s">
        <v>231</v>
      </c>
      <c r="C26" s="35"/>
      <c r="D26" s="35">
        <v>1</v>
      </c>
      <c r="E26" s="3"/>
      <c r="F26" s="35"/>
      <c r="G26" s="35">
        <v>1</v>
      </c>
      <c r="H26" s="3"/>
      <c r="I26" s="35"/>
      <c r="J26" s="35">
        <v>1</v>
      </c>
      <c r="K26" s="3"/>
      <c r="L26" s="35"/>
      <c r="M26" s="35">
        <v>1</v>
      </c>
      <c r="N26" s="3"/>
      <c r="O26" s="35"/>
      <c r="P26" s="35">
        <v>1</v>
      </c>
      <c r="Q26" s="3"/>
      <c r="R26" s="35"/>
      <c r="S26" s="35">
        <v>1</v>
      </c>
      <c r="T26" s="3"/>
      <c r="U26" s="35"/>
      <c r="V26" s="35">
        <v>1</v>
      </c>
      <c r="W26" s="3"/>
      <c r="X26" s="35"/>
      <c r="Y26" s="35">
        <v>1</v>
      </c>
      <c r="Z26" s="35"/>
      <c r="AA26" s="35"/>
      <c r="AB26" s="35">
        <v>1</v>
      </c>
      <c r="AC26" s="35"/>
      <c r="AD26" s="35"/>
      <c r="AE26" s="35">
        <v>1</v>
      </c>
      <c r="AF26" s="35"/>
      <c r="AG26" s="35"/>
      <c r="AH26" s="35">
        <v>1</v>
      </c>
      <c r="AI26" s="35"/>
      <c r="AJ26" s="35"/>
      <c r="AK26" s="35">
        <v>1</v>
      </c>
      <c r="AL26" s="35"/>
      <c r="AM26" s="35"/>
      <c r="AN26" s="35">
        <v>1</v>
      </c>
      <c r="AO26" s="35"/>
      <c r="AP26" s="35"/>
      <c r="AQ26" s="35">
        <v>1</v>
      </c>
      <c r="AR26" s="35"/>
      <c r="AS26" s="35"/>
      <c r="AT26" s="35">
        <v>1</v>
      </c>
      <c r="AU26" s="35"/>
      <c r="AV26" s="35"/>
      <c r="AW26" s="35">
        <v>1</v>
      </c>
      <c r="AX26" s="35"/>
      <c r="AY26" s="35"/>
      <c r="AZ26" s="35"/>
      <c r="BA26" s="35">
        <v>1</v>
      </c>
      <c r="BB26" s="35"/>
      <c r="BC26" s="35">
        <v>1</v>
      </c>
      <c r="BD26" s="35"/>
      <c r="BE26" s="35"/>
      <c r="BF26" s="35"/>
      <c r="BG26" s="35">
        <v>1</v>
      </c>
      <c r="BH26" s="35"/>
      <c r="BI26" s="35">
        <v>1</v>
      </c>
      <c r="BJ26" s="3"/>
      <c r="BK26" s="35"/>
      <c r="BL26" s="35">
        <v>1</v>
      </c>
      <c r="BM26" s="3"/>
      <c r="BN26" s="35"/>
      <c r="BO26" s="35">
        <v>1</v>
      </c>
      <c r="BP26" s="3"/>
      <c r="BQ26" s="3"/>
      <c r="BR26" s="3">
        <v>1</v>
      </c>
      <c r="BS26" s="3"/>
      <c r="BT26" s="35"/>
      <c r="BU26" s="35"/>
      <c r="BV26" s="35">
        <v>1</v>
      </c>
      <c r="BW26" s="3"/>
      <c r="BX26" s="35"/>
      <c r="BY26" s="35">
        <v>1</v>
      </c>
      <c r="BZ26" s="3"/>
      <c r="CA26" s="35"/>
      <c r="CB26" s="35">
        <v>1</v>
      </c>
      <c r="CC26" s="3"/>
      <c r="CD26" s="3"/>
      <c r="CE26" s="3">
        <v>1</v>
      </c>
      <c r="CF26" s="35"/>
      <c r="CG26" s="35"/>
      <c r="CH26" s="35">
        <v>1</v>
      </c>
      <c r="CI26" s="35"/>
      <c r="CJ26" s="35"/>
      <c r="CK26" s="35">
        <v>1</v>
      </c>
      <c r="CL26" s="35"/>
      <c r="CM26" s="35"/>
      <c r="CN26" s="35">
        <v>1</v>
      </c>
      <c r="CO26" s="35"/>
      <c r="CP26" s="35">
        <v>1</v>
      </c>
      <c r="CQ26" s="35"/>
      <c r="CR26" s="35"/>
      <c r="CS26" s="35">
        <v>1</v>
      </c>
      <c r="CT26" s="35"/>
      <c r="CU26" s="35"/>
      <c r="CV26" s="35"/>
      <c r="CW26" s="35">
        <v>1</v>
      </c>
      <c r="CX26" s="35"/>
      <c r="CY26" s="35">
        <v>1</v>
      </c>
      <c r="CZ26" s="35"/>
      <c r="DA26" s="35"/>
      <c r="DB26" s="35">
        <v>1</v>
      </c>
      <c r="DC26" s="3"/>
      <c r="DD26" s="35"/>
      <c r="DE26" s="35">
        <v>1</v>
      </c>
      <c r="DF26" s="35"/>
      <c r="DG26" s="35"/>
      <c r="DH26" s="35">
        <v>1</v>
      </c>
      <c r="DI26" s="35"/>
      <c r="DJ26" s="35"/>
      <c r="DK26" s="35">
        <v>1</v>
      </c>
      <c r="DL26" s="3"/>
      <c r="DM26" s="35"/>
      <c r="DN26" s="35">
        <v>1</v>
      </c>
      <c r="DO26" s="35"/>
    </row>
    <row r="27" spans="1:254" ht="18" customHeight="1" thickBot="1" x14ac:dyDescent="0.35">
      <c r="A27" s="27">
        <v>13</v>
      </c>
      <c r="B27" s="60" t="s">
        <v>246</v>
      </c>
      <c r="C27" s="35"/>
      <c r="D27" s="35">
        <v>1</v>
      </c>
      <c r="E27" s="3"/>
      <c r="F27" s="35"/>
      <c r="G27" s="35">
        <v>1</v>
      </c>
      <c r="H27" s="3"/>
      <c r="I27" s="35"/>
      <c r="J27" s="35">
        <v>1</v>
      </c>
      <c r="K27" s="3"/>
      <c r="L27" s="35"/>
      <c r="M27" s="35">
        <v>1</v>
      </c>
      <c r="N27" s="3"/>
      <c r="O27" s="35"/>
      <c r="P27" s="35">
        <v>1</v>
      </c>
      <c r="Q27" s="3"/>
      <c r="R27" s="35"/>
      <c r="S27" s="35">
        <v>1</v>
      </c>
      <c r="T27" s="3"/>
      <c r="U27" s="35"/>
      <c r="V27" s="35">
        <v>1</v>
      </c>
      <c r="W27" s="3"/>
      <c r="X27" s="35">
        <v>1</v>
      </c>
      <c r="Y27" s="35"/>
      <c r="Z27" s="35"/>
      <c r="AA27" s="35">
        <v>1</v>
      </c>
      <c r="AB27" s="35"/>
      <c r="AC27" s="35"/>
      <c r="AD27" s="35">
        <v>1</v>
      </c>
      <c r="AE27" s="35"/>
      <c r="AF27" s="35"/>
      <c r="AG27" s="35">
        <v>1</v>
      </c>
      <c r="AH27" s="35"/>
      <c r="AI27" s="35"/>
      <c r="AJ27" s="35">
        <v>1</v>
      </c>
      <c r="AK27" s="35"/>
      <c r="AL27" s="35"/>
      <c r="AM27" s="35">
        <v>1</v>
      </c>
      <c r="AN27" s="35"/>
      <c r="AO27" s="35"/>
      <c r="AP27" s="35">
        <v>1</v>
      </c>
      <c r="AQ27" s="35"/>
      <c r="AR27" s="35"/>
      <c r="AS27" s="35"/>
      <c r="AT27" s="35">
        <v>1</v>
      </c>
      <c r="AU27" s="35"/>
      <c r="AV27" s="35"/>
      <c r="AW27" s="35">
        <v>1</v>
      </c>
      <c r="AX27" s="35"/>
      <c r="AY27" s="35"/>
      <c r="AZ27" s="35"/>
      <c r="BA27" s="35">
        <v>1</v>
      </c>
      <c r="BB27" s="35"/>
      <c r="BC27" s="35">
        <v>1</v>
      </c>
      <c r="BD27" s="35"/>
      <c r="BE27" s="35">
        <v>1</v>
      </c>
      <c r="BF27" s="35"/>
      <c r="BG27" s="35"/>
      <c r="BH27" s="35"/>
      <c r="BI27" s="35">
        <v>1</v>
      </c>
      <c r="BJ27" s="3"/>
      <c r="BK27" s="35"/>
      <c r="BL27" s="35">
        <v>1</v>
      </c>
      <c r="BM27" s="3"/>
      <c r="BN27" s="35"/>
      <c r="BO27" s="35">
        <v>1</v>
      </c>
      <c r="BP27" s="3"/>
      <c r="BQ27" s="3"/>
      <c r="BR27" s="3">
        <v>1</v>
      </c>
      <c r="BS27" s="3"/>
      <c r="BT27" s="35">
        <v>1</v>
      </c>
      <c r="BU27" s="35"/>
      <c r="BV27" s="35"/>
      <c r="BW27" s="3"/>
      <c r="BX27" s="35"/>
      <c r="BY27" s="35">
        <v>1</v>
      </c>
      <c r="BZ27" s="3"/>
      <c r="CA27" s="35"/>
      <c r="CB27" s="35">
        <v>1</v>
      </c>
      <c r="CC27" s="3"/>
      <c r="CD27" s="3"/>
      <c r="CE27" s="3">
        <v>1</v>
      </c>
      <c r="CF27" s="35">
        <v>1</v>
      </c>
      <c r="CG27" s="35"/>
      <c r="CH27" s="35"/>
      <c r="CI27" s="35"/>
      <c r="CJ27" s="35"/>
      <c r="CK27" s="35">
        <v>1</v>
      </c>
      <c r="CL27" s="35"/>
      <c r="CM27" s="35"/>
      <c r="CN27" s="35">
        <v>1</v>
      </c>
      <c r="CO27" s="35"/>
      <c r="CP27" s="35">
        <v>1</v>
      </c>
      <c r="CQ27" s="35"/>
      <c r="CR27" s="35"/>
      <c r="CS27" s="35">
        <v>1</v>
      </c>
      <c r="CT27" s="35"/>
      <c r="CU27" s="35"/>
      <c r="CV27" s="35"/>
      <c r="CW27" s="35">
        <v>1</v>
      </c>
      <c r="CX27" s="35"/>
      <c r="CY27" s="35">
        <v>1</v>
      </c>
      <c r="CZ27" s="35"/>
      <c r="DA27" s="35"/>
      <c r="DB27" s="35">
        <v>1</v>
      </c>
      <c r="DC27" s="3"/>
      <c r="DD27" s="35"/>
      <c r="DE27" s="35">
        <v>1</v>
      </c>
      <c r="DF27" s="35"/>
      <c r="DG27" s="35"/>
      <c r="DH27" s="35">
        <v>1</v>
      </c>
      <c r="DI27" s="35"/>
      <c r="DJ27" s="35"/>
      <c r="DK27" s="35">
        <v>1</v>
      </c>
      <c r="DL27" s="3"/>
      <c r="DM27" s="35"/>
      <c r="DN27" s="35">
        <v>1</v>
      </c>
      <c r="DO27" s="35"/>
    </row>
    <row r="28" spans="1:254" ht="18" customHeight="1" thickBot="1" x14ac:dyDescent="0.35">
      <c r="A28" s="27">
        <v>14</v>
      </c>
      <c r="B28" s="60" t="s">
        <v>234</v>
      </c>
      <c r="C28" s="35"/>
      <c r="D28" s="35">
        <v>1</v>
      </c>
      <c r="E28" s="3"/>
      <c r="F28" s="35"/>
      <c r="G28" s="35">
        <v>1</v>
      </c>
      <c r="H28" s="3"/>
      <c r="I28" s="35"/>
      <c r="J28" s="35">
        <v>1</v>
      </c>
      <c r="K28" s="3"/>
      <c r="L28" s="35"/>
      <c r="M28" s="35">
        <v>1</v>
      </c>
      <c r="N28" s="3"/>
      <c r="O28" s="35"/>
      <c r="P28" s="35">
        <v>1</v>
      </c>
      <c r="Q28" s="3"/>
      <c r="R28" s="35"/>
      <c r="S28" s="35">
        <v>1</v>
      </c>
      <c r="T28" s="3"/>
      <c r="U28" s="35"/>
      <c r="V28" s="35">
        <v>1</v>
      </c>
      <c r="W28" s="3"/>
      <c r="X28" s="35"/>
      <c r="Y28" s="35">
        <v>1</v>
      </c>
      <c r="Z28" s="35"/>
      <c r="AA28" s="35"/>
      <c r="AB28" s="35">
        <v>1</v>
      </c>
      <c r="AC28" s="35"/>
      <c r="AD28" s="35"/>
      <c r="AE28" s="35">
        <v>1</v>
      </c>
      <c r="AF28" s="35"/>
      <c r="AG28" s="35"/>
      <c r="AH28" s="35">
        <v>1</v>
      </c>
      <c r="AI28" s="35"/>
      <c r="AJ28" s="35"/>
      <c r="AK28" s="35">
        <v>1</v>
      </c>
      <c r="AL28" s="35"/>
      <c r="AM28" s="35"/>
      <c r="AN28" s="35">
        <v>1</v>
      </c>
      <c r="AO28" s="35"/>
      <c r="AP28" s="35"/>
      <c r="AQ28" s="35">
        <v>1</v>
      </c>
      <c r="AR28" s="35"/>
      <c r="AS28" s="35"/>
      <c r="AT28" s="35">
        <v>1</v>
      </c>
      <c r="AU28" s="35"/>
      <c r="AV28" s="35"/>
      <c r="AW28" s="35">
        <v>1</v>
      </c>
      <c r="AX28" s="35"/>
      <c r="AY28" s="35"/>
      <c r="AZ28" s="35"/>
      <c r="BA28" s="35">
        <v>1</v>
      </c>
      <c r="BB28" s="35"/>
      <c r="BC28" s="35">
        <v>1</v>
      </c>
      <c r="BD28" s="35"/>
      <c r="BE28" s="35"/>
      <c r="BF28" s="35"/>
      <c r="BG28" s="35">
        <v>1</v>
      </c>
      <c r="BH28" s="35"/>
      <c r="BI28" s="35">
        <v>1</v>
      </c>
      <c r="BJ28" s="3"/>
      <c r="BK28" s="35"/>
      <c r="BL28" s="35">
        <v>1</v>
      </c>
      <c r="BM28" s="3"/>
      <c r="BN28" s="35"/>
      <c r="BO28" s="35">
        <v>1</v>
      </c>
      <c r="BP28" s="3"/>
      <c r="BQ28" s="3"/>
      <c r="BR28" s="3">
        <v>1</v>
      </c>
      <c r="BS28" s="3"/>
      <c r="BT28" s="35"/>
      <c r="BU28" s="35"/>
      <c r="BV28" s="35">
        <v>1</v>
      </c>
      <c r="BW28" s="3"/>
      <c r="BX28" s="35"/>
      <c r="BY28" s="35">
        <v>1</v>
      </c>
      <c r="BZ28" s="3"/>
      <c r="CA28" s="35"/>
      <c r="CB28" s="35">
        <v>1</v>
      </c>
      <c r="CC28" s="3"/>
      <c r="CD28" s="3"/>
      <c r="CE28" s="3">
        <v>1</v>
      </c>
      <c r="CF28" s="35"/>
      <c r="CG28" s="35"/>
      <c r="CH28" s="35">
        <v>1</v>
      </c>
      <c r="CI28" s="35"/>
      <c r="CJ28" s="35"/>
      <c r="CK28" s="35">
        <v>1</v>
      </c>
      <c r="CL28" s="35"/>
      <c r="CM28" s="35"/>
      <c r="CN28" s="35">
        <v>1</v>
      </c>
      <c r="CO28" s="35"/>
      <c r="CP28" s="35">
        <v>1</v>
      </c>
      <c r="CQ28" s="35"/>
      <c r="CR28" s="35"/>
      <c r="CS28" s="35">
        <v>1</v>
      </c>
      <c r="CT28" s="35"/>
      <c r="CU28" s="35"/>
      <c r="CV28" s="35"/>
      <c r="CW28" s="35">
        <v>1</v>
      </c>
      <c r="CX28" s="35"/>
      <c r="CY28" s="35">
        <v>1</v>
      </c>
      <c r="CZ28" s="35"/>
      <c r="DA28" s="35"/>
      <c r="DB28" s="35">
        <v>1</v>
      </c>
      <c r="DC28" s="3"/>
      <c r="DD28" s="35"/>
      <c r="DE28" s="35">
        <v>1</v>
      </c>
      <c r="DF28" s="35"/>
      <c r="DG28" s="35"/>
      <c r="DH28" s="35">
        <v>1</v>
      </c>
      <c r="DI28" s="35"/>
      <c r="DJ28" s="35"/>
      <c r="DK28" s="35">
        <v>1</v>
      </c>
      <c r="DL28" s="3"/>
      <c r="DM28" s="35"/>
      <c r="DN28" s="35">
        <v>1</v>
      </c>
      <c r="DO28" s="35"/>
    </row>
    <row r="29" spans="1:254" ht="18" customHeight="1" thickBot="1" x14ac:dyDescent="0.35">
      <c r="A29" s="27">
        <v>15</v>
      </c>
      <c r="B29" s="60" t="s">
        <v>247</v>
      </c>
      <c r="C29" s="35"/>
      <c r="D29" s="35">
        <v>1</v>
      </c>
      <c r="E29" s="3"/>
      <c r="F29" s="35"/>
      <c r="G29" s="35">
        <v>1</v>
      </c>
      <c r="H29" s="3"/>
      <c r="I29" s="35"/>
      <c r="J29" s="35">
        <v>1</v>
      </c>
      <c r="K29" s="3"/>
      <c r="L29" s="35"/>
      <c r="M29" s="35">
        <v>1</v>
      </c>
      <c r="N29" s="3"/>
      <c r="O29" s="35"/>
      <c r="P29" s="35">
        <v>1</v>
      </c>
      <c r="Q29" s="3"/>
      <c r="R29" s="35"/>
      <c r="S29" s="35">
        <v>1</v>
      </c>
      <c r="T29" s="3"/>
      <c r="U29" s="35"/>
      <c r="V29" s="35">
        <v>1</v>
      </c>
      <c r="W29" s="3"/>
      <c r="X29" s="35">
        <v>1</v>
      </c>
      <c r="Y29" s="35"/>
      <c r="Z29" s="35"/>
      <c r="AA29" s="35">
        <v>1</v>
      </c>
      <c r="AB29" s="35"/>
      <c r="AC29" s="35"/>
      <c r="AD29" s="35">
        <v>1</v>
      </c>
      <c r="AE29" s="35"/>
      <c r="AF29" s="35"/>
      <c r="AG29" s="35">
        <v>1</v>
      </c>
      <c r="AH29" s="35"/>
      <c r="AI29" s="35"/>
      <c r="AJ29" s="35">
        <v>1</v>
      </c>
      <c r="AK29" s="35"/>
      <c r="AL29" s="35"/>
      <c r="AM29" s="35">
        <v>1</v>
      </c>
      <c r="AN29" s="35"/>
      <c r="AO29" s="35"/>
      <c r="AP29" s="35">
        <v>1</v>
      </c>
      <c r="AQ29" s="35"/>
      <c r="AR29" s="35"/>
      <c r="AS29" s="35"/>
      <c r="AT29" s="35">
        <v>1</v>
      </c>
      <c r="AU29" s="35"/>
      <c r="AV29" s="35"/>
      <c r="AW29" s="35">
        <v>1</v>
      </c>
      <c r="AX29" s="35"/>
      <c r="AY29" s="35"/>
      <c r="AZ29" s="35"/>
      <c r="BA29" s="35">
        <v>1</v>
      </c>
      <c r="BB29" s="35"/>
      <c r="BC29" s="35">
        <v>1</v>
      </c>
      <c r="BD29" s="35"/>
      <c r="BE29" s="35">
        <v>1</v>
      </c>
      <c r="BF29" s="35"/>
      <c r="BG29" s="35"/>
      <c r="BH29" s="35"/>
      <c r="BI29" s="35">
        <v>1</v>
      </c>
      <c r="BJ29" s="3"/>
      <c r="BK29" s="35"/>
      <c r="BL29" s="35">
        <v>1</v>
      </c>
      <c r="BM29" s="3"/>
      <c r="BN29" s="35"/>
      <c r="BO29" s="35">
        <v>1</v>
      </c>
      <c r="BP29" s="3"/>
      <c r="BQ29" s="3"/>
      <c r="BR29" s="3">
        <v>1</v>
      </c>
      <c r="BS29" s="3"/>
      <c r="BT29" s="35">
        <v>1</v>
      </c>
      <c r="BU29" s="35"/>
      <c r="BV29" s="35"/>
      <c r="BW29" s="3"/>
      <c r="BX29" s="35"/>
      <c r="BY29" s="35">
        <v>1</v>
      </c>
      <c r="BZ29" s="3"/>
      <c r="CA29" s="35"/>
      <c r="CB29" s="35">
        <v>1</v>
      </c>
      <c r="CC29" s="3"/>
      <c r="CD29" s="3"/>
      <c r="CE29" s="3">
        <v>1</v>
      </c>
      <c r="CF29" s="35">
        <v>1</v>
      </c>
      <c r="CG29" s="35"/>
      <c r="CH29" s="35"/>
      <c r="CI29" s="35"/>
      <c r="CJ29" s="35"/>
      <c r="CK29" s="35">
        <v>1</v>
      </c>
      <c r="CL29" s="35"/>
      <c r="CM29" s="35"/>
      <c r="CN29" s="35">
        <v>1</v>
      </c>
      <c r="CO29" s="35"/>
      <c r="CP29" s="35">
        <v>1</v>
      </c>
      <c r="CQ29" s="35"/>
      <c r="CR29" s="35"/>
      <c r="CS29" s="35">
        <v>1</v>
      </c>
      <c r="CT29" s="35"/>
      <c r="CU29" s="35"/>
      <c r="CV29" s="35"/>
      <c r="CW29" s="35">
        <v>1</v>
      </c>
      <c r="CX29" s="35"/>
      <c r="CY29" s="35">
        <v>1</v>
      </c>
      <c r="CZ29" s="35"/>
      <c r="DA29" s="35"/>
      <c r="DB29" s="35">
        <v>1</v>
      </c>
      <c r="DC29" s="3"/>
      <c r="DD29" s="35"/>
      <c r="DE29" s="35">
        <v>1</v>
      </c>
      <c r="DF29" s="35"/>
      <c r="DG29" s="35"/>
      <c r="DH29" s="35">
        <v>1</v>
      </c>
      <c r="DI29" s="35"/>
      <c r="DJ29" s="35"/>
      <c r="DK29" s="35">
        <v>1</v>
      </c>
      <c r="DL29" s="3"/>
      <c r="DM29" s="35"/>
      <c r="DN29" s="35">
        <v>1</v>
      </c>
      <c r="DO29" s="35"/>
    </row>
    <row r="30" spans="1:254" ht="18" customHeight="1" thickBot="1" x14ac:dyDescent="0.35">
      <c r="A30" s="34">
        <v>16</v>
      </c>
      <c r="B30" s="60" t="s">
        <v>248</v>
      </c>
      <c r="C30" s="25"/>
      <c r="D30" s="35">
        <v>1</v>
      </c>
      <c r="E30" s="3"/>
      <c r="F30" s="35"/>
      <c r="G30" s="35">
        <v>1</v>
      </c>
      <c r="H30" s="3"/>
      <c r="I30" s="35"/>
      <c r="J30" s="35">
        <v>1</v>
      </c>
      <c r="K30" s="3"/>
      <c r="L30" s="35"/>
      <c r="M30" s="35">
        <v>1</v>
      </c>
      <c r="N30" s="3"/>
      <c r="O30" s="35"/>
      <c r="P30" s="35">
        <v>1</v>
      </c>
      <c r="Q30" s="3"/>
      <c r="R30" s="35"/>
      <c r="S30" s="35">
        <v>1</v>
      </c>
      <c r="T30" s="3"/>
      <c r="U30" s="35"/>
      <c r="V30" s="35">
        <v>1</v>
      </c>
      <c r="W30" s="3"/>
      <c r="X30" s="35"/>
      <c r="Y30" s="35">
        <v>1</v>
      </c>
      <c r="Z30" s="35"/>
      <c r="AA30" s="35"/>
      <c r="AB30" s="35">
        <v>1</v>
      </c>
      <c r="AC30" s="35"/>
      <c r="AD30" s="35"/>
      <c r="AE30" s="35">
        <v>1</v>
      </c>
      <c r="AF30" s="35"/>
      <c r="AG30" s="35"/>
      <c r="AH30" s="35">
        <v>1</v>
      </c>
      <c r="AI30" s="35"/>
      <c r="AJ30" s="35"/>
      <c r="AK30" s="35">
        <v>1</v>
      </c>
      <c r="AL30" s="35"/>
      <c r="AM30" s="35"/>
      <c r="AN30" s="35">
        <v>1</v>
      </c>
      <c r="AO30" s="35"/>
      <c r="AP30" s="35"/>
      <c r="AQ30" s="35">
        <v>1</v>
      </c>
      <c r="AR30" s="35"/>
      <c r="AS30" s="35"/>
      <c r="AT30" s="35">
        <v>1</v>
      </c>
      <c r="AU30" s="35"/>
      <c r="AV30" s="35"/>
      <c r="AW30" s="35">
        <v>1</v>
      </c>
      <c r="AX30" s="35"/>
      <c r="AY30" s="35"/>
      <c r="AZ30" s="35"/>
      <c r="BA30" s="35">
        <v>1</v>
      </c>
      <c r="BB30" s="35"/>
      <c r="BC30" s="35">
        <v>1</v>
      </c>
      <c r="BD30" s="35"/>
      <c r="BE30" s="35"/>
      <c r="BF30" s="35"/>
      <c r="BG30" s="35">
        <v>1</v>
      </c>
      <c r="BH30" s="35"/>
      <c r="BI30" s="35">
        <v>1</v>
      </c>
      <c r="BJ30" s="3"/>
      <c r="BK30" s="35"/>
      <c r="BL30" s="35">
        <v>1</v>
      </c>
      <c r="BM30" s="3"/>
      <c r="BN30" s="35"/>
      <c r="BO30" s="35">
        <v>1</v>
      </c>
      <c r="BP30" s="3"/>
      <c r="BQ30" s="3"/>
      <c r="BR30" s="3">
        <v>1</v>
      </c>
      <c r="BS30" s="3"/>
      <c r="BT30" s="35"/>
      <c r="BU30" s="35"/>
      <c r="BV30" s="35">
        <v>1</v>
      </c>
      <c r="BW30" s="3"/>
      <c r="BX30" s="35"/>
      <c r="BY30" s="35">
        <v>1</v>
      </c>
      <c r="BZ30" s="3"/>
      <c r="CA30" s="35"/>
      <c r="CB30" s="35">
        <v>1</v>
      </c>
      <c r="CC30" s="3"/>
      <c r="CD30" s="3"/>
      <c r="CE30" s="3">
        <v>1</v>
      </c>
      <c r="CF30" s="35"/>
      <c r="CG30" s="35"/>
      <c r="CH30" s="35">
        <v>1</v>
      </c>
      <c r="CI30" s="35"/>
      <c r="CJ30" s="35"/>
      <c r="CK30" s="35">
        <v>1</v>
      </c>
      <c r="CL30" s="35"/>
      <c r="CM30" s="35"/>
      <c r="CN30" s="35">
        <v>1</v>
      </c>
      <c r="CO30" s="35"/>
      <c r="CP30" s="35">
        <v>1</v>
      </c>
      <c r="CQ30" s="35"/>
      <c r="CR30" s="35"/>
      <c r="CS30" s="35">
        <v>1</v>
      </c>
      <c r="CT30" s="35"/>
      <c r="CU30" s="35"/>
      <c r="CV30" s="35"/>
      <c r="CW30" s="35">
        <v>1</v>
      </c>
      <c r="CX30" s="35"/>
      <c r="CY30" s="35">
        <v>1</v>
      </c>
      <c r="CZ30" s="35"/>
      <c r="DA30" s="35"/>
      <c r="DB30" s="35">
        <v>1</v>
      </c>
      <c r="DC30" s="3"/>
      <c r="DD30" s="35"/>
      <c r="DE30" s="35">
        <v>1</v>
      </c>
      <c r="DF30" s="35"/>
      <c r="DG30" s="35"/>
      <c r="DH30" s="35">
        <v>1</v>
      </c>
      <c r="DI30" s="35"/>
      <c r="DJ30" s="35"/>
      <c r="DK30" s="35">
        <v>1</v>
      </c>
      <c r="DL30" s="3"/>
      <c r="DM30" s="35"/>
      <c r="DN30" s="35">
        <v>1</v>
      </c>
      <c r="DO30" s="35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8" customHeight="1" thickBot="1" x14ac:dyDescent="0.35">
      <c r="A31" s="34">
        <v>17</v>
      </c>
      <c r="B31" s="61" t="s">
        <v>236</v>
      </c>
      <c r="C31" s="25">
        <v>1</v>
      </c>
      <c r="D31" s="25"/>
      <c r="E31" s="3"/>
      <c r="F31" s="25">
        <v>1</v>
      </c>
      <c r="G31" s="25"/>
      <c r="H31" s="3"/>
      <c r="I31" s="25">
        <v>1</v>
      </c>
      <c r="J31" s="25"/>
      <c r="K31" s="3"/>
      <c r="L31" s="25">
        <v>1</v>
      </c>
      <c r="M31" s="25"/>
      <c r="N31" s="3"/>
      <c r="O31" s="25">
        <v>1</v>
      </c>
      <c r="P31" s="25"/>
      <c r="Q31" s="3"/>
      <c r="R31" s="25">
        <v>1</v>
      </c>
      <c r="S31" s="25"/>
      <c r="T31" s="3"/>
      <c r="U31" s="25">
        <v>1</v>
      </c>
      <c r="V31" s="25"/>
      <c r="W31" s="3"/>
      <c r="X31" s="27">
        <v>1</v>
      </c>
      <c r="Y31" s="27"/>
      <c r="Z31" s="27"/>
      <c r="AA31" s="27">
        <v>1</v>
      </c>
      <c r="AB31" s="27"/>
      <c r="AC31" s="27"/>
      <c r="AD31" s="27">
        <v>1</v>
      </c>
      <c r="AE31" s="27"/>
      <c r="AF31" s="27"/>
      <c r="AG31" s="27">
        <v>1</v>
      </c>
      <c r="AH31" s="27"/>
      <c r="AI31" s="27"/>
      <c r="AJ31" s="27">
        <v>1</v>
      </c>
      <c r="AK31" s="27"/>
      <c r="AL31" s="27"/>
      <c r="AM31" s="27">
        <v>1</v>
      </c>
      <c r="AN31" s="27"/>
      <c r="AO31" s="27"/>
      <c r="AP31" s="27">
        <v>1</v>
      </c>
      <c r="AQ31" s="27"/>
      <c r="AR31" s="27"/>
      <c r="AS31" s="25">
        <v>1</v>
      </c>
      <c r="AT31" s="25"/>
      <c r="AU31" s="25"/>
      <c r="AV31" s="25"/>
      <c r="AW31" s="25">
        <v>1</v>
      </c>
      <c r="AX31" s="25"/>
      <c r="AY31" s="25"/>
      <c r="AZ31" s="25">
        <v>1</v>
      </c>
      <c r="BA31" s="25"/>
      <c r="BB31" s="25">
        <v>1</v>
      </c>
      <c r="BC31" s="25"/>
      <c r="BD31" s="25"/>
      <c r="BE31" s="26"/>
      <c r="BF31" s="26">
        <v>1</v>
      </c>
      <c r="BG31" s="26"/>
      <c r="BH31" s="25"/>
      <c r="BI31" s="25">
        <v>1</v>
      </c>
      <c r="BJ31" s="25"/>
      <c r="BK31" s="3"/>
      <c r="BL31" s="25">
        <v>1</v>
      </c>
      <c r="BM31" s="25"/>
      <c r="BN31" s="3"/>
      <c r="BO31" s="25">
        <v>1</v>
      </c>
      <c r="BP31" s="25"/>
      <c r="BQ31" s="3"/>
      <c r="BR31" s="3">
        <v>1</v>
      </c>
      <c r="BS31" s="3"/>
      <c r="BT31" s="26"/>
      <c r="BU31" s="26">
        <v>1</v>
      </c>
      <c r="BV31" s="26"/>
      <c r="BW31" s="3"/>
      <c r="BX31" s="25">
        <v>1</v>
      </c>
      <c r="BY31" s="25"/>
      <c r="BZ31" s="3"/>
      <c r="CA31" s="25">
        <v>1</v>
      </c>
      <c r="CB31" s="25"/>
      <c r="CC31" s="3"/>
      <c r="CD31" s="3">
        <v>1</v>
      </c>
      <c r="CE31" s="3"/>
      <c r="CF31" s="26"/>
      <c r="CG31" s="26">
        <v>1</v>
      </c>
      <c r="CH31" s="26"/>
      <c r="CI31" s="25">
        <v>1</v>
      </c>
      <c r="CJ31" s="25"/>
      <c r="CK31" s="25"/>
      <c r="CL31" s="25"/>
      <c r="CM31" s="25">
        <v>1</v>
      </c>
      <c r="CN31" s="25"/>
      <c r="CO31" s="25">
        <v>1</v>
      </c>
      <c r="CP31" s="25"/>
      <c r="CQ31" s="25"/>
      <c r="CR31" s="25"/>
      <c r="CS31" s="25">
        <v>1</v>
      </c>
      <c r="CT31" s="25"/>
      <c r="CU31" s="25"/>
      <c r="CV31" s="25">
        <v>1</v>
      </c>
      <c r="CW31" s="25"/>
      <c r="CX31" s="25">
        <v>1</v>
      </c>
      <c r="CY31" s="25"/>
      <c r="CZ31" s="25"/>
      <c r="DA31" s="25">
        <v>1</v>
      </c>
      <c r="DB31" s="25"/>
      <c r="DC31" s="3"/>
      <c r="DD31" s="25"/>
      <c r="DE31" s="25">
        <v>1</v>
      </c>
      <c r="DF31" s="25"/>
      <c r="DG31" s="25">
        <v>1</v>
      </c>
      <c r="DH31" s="25"/>
      <c r="DI31" s="25"/>
      <c r="DJ31" s="25">
        <v>1</v>
      </c>
      <c r="DK31" s="25"/>
      <c r="DL31" s="3"/>
      <c r="DM31" s="25"/>
      <c r="DN31" s="25">
        <v>1</v>
      </c>
      <c r="DO31" s="25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8" customHeight="1" thickBot="1" x14ac:dyDescent="0.35">
      <c r="A32" s="58">
        <v>18</v>
      </c>
      <c r="B32" s="61" t="s">
        <v>249</v>
      </c>
      <c r="C32" s="59"/>
      <c r="D32" s="59"/>
      <c r="E32" s="59">
        <v>1</v>
      </c>
      <c r="F32" s="59"/>
      <c r="G32" s="59"/>
      <c r="H32" s="59">
        <v>1</v>
      </c>
      <c r="I32" s="59"/>
      <c r="J32" s="59"/>
      <c r="K32" s="59">
        <v>1</v>
      </c>
      <c r="L32" s="59"/>
      <c r="M32" s="59"/>
      <c r="N32" s="59">
        <v>1</v>
      </c>
      <c r="O32" s="59"/>
      <c r="P32" s="59"/>
      <c r="Q32" s="59">
        <v>1</v>
      </c>
      <c r="R32" s="59"/>
      <c r="S32" s="59"/>
      <c r="T32" s="59">
        <v>1</v>
      </c>
      <c r="U32" s="59"/>
      <c r="V32" s="59"/>
      <c r="W32" s="59">
        <v>1</v>
      </c>
      <c r="X32" s="59"/>
      <c r="Y32" s="59">
        <v>1</v>
      </c>
      <c r="Z32" s="59"/>
      <c r="AA32" s="59"/>
      <c r="AB32" s="59">
        <v>1</v>
      </c>
      <c r="AC32" s="59"/>
      <c r="AD32" s="59"/>
      <c r="AE32" s="59">
        <v>1</v>
      </c>
      <c r="AF32" s="59"/>
      <c r="AG32" s="59"/>
      <c r="AH32" s="59">
        <v>1</v>
      </c>
      <c r="AI32" s="59"/>
      <c r="AJ32" s="59"/>
      <c r="AK32" s="59">
        <v>1</v>
      </c>
      <c r="AL32" s="59"/>
      <c r="AM32" s="59"/>
      <c r="AN32" s="59">
        <v>1</v>
      </c>
      <c r="AO32" s="59"/>
      <c r="AP32" s="59"/>
      <c r="AQ32" s="59">
        <v>1</v>
      </c>
      <c r="AR32" s="59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59"/>
      <c r="BF32" s="59">
        <v>1</v>
      </c>
      <c r="BG32" s="59"/>
      <c r="BH32" s="59">
        <v>1</v>
      </c>
      <c r="BI32" s="59"/>
      <c r="BJ32" s="3"/>
      <c r="BK32" s="4">
        <v>1</v>
      </c>
      <c r="BL32" s="4"/>
      <c r="BM32" s="4"/>
      <c r="BN32" s="59">
        <v>1</v>
      </c>
      <c r="BO32" s="59"/>
      <c r="BP32" s="3"/>
      <c r="BQ32" s="4">
        <v>1</v>
      </c>
      <c r="BR32" s="4"/>
      <c r="BS32" s="4"/>
      <c r="BT32" s="59">
        <v>1</v>
      </c>
      <c r="BU32" s="59"/>
      <c r="BV32" s="3"/>
      <c r="BW32" s="59"/>
      <c r="BX32" s="59">
        <v>1</v>
      </c>
      <c r="BY32" s="3"/>
      <c r="BZ32" s="4"/>
      <c r="CA32" s="4">
        <v>1</v>
      </c>
      <c r="CB32" s="4"/>
      <c r="CC32" s="3"/>
      <c r="CD32" s="3">
        <v>1</v>
      </c>
      <c r="CE32" s="3"/>
      <c r="CF32" s="59"/>
      <c r="CG32" s="59">
        <v>1</v>
      </c>
      <c r="CH32" s="59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59">
        <v>1</v>
      </c>
      <c r="DB32" s="59"/>
      <c r="DC32" s="3"/>
      <c r="DD32" s="4">
        <v>1</v>
      </c>
      <c r="DE32" s="4"/>
      <c r="DF32" s="4"/>
      <c r="DG32" s="4">
        <v>1</v>
      </c>
      <c r="DH32" s="4"/>
      <c r="DI32" s="4"/>
      <c r="DJ32" s="59">
        <v>1</v>
      </c>
      <c r="DK32" s="59"/>
      <c r="DL32" s="3"/>
      <c r="DM32" s="4">
        <v>1</v>
      </c>
      <c r="DN32" s="4"/>
      <c r="DO32" s="4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8" customHeight="1" thickBot="1" x14ac:dyDescent="0.35">
      <c r="A33" s="58">
        <v>19</v>
      </c>
      <c r="B33" s="61" t="s">
        <v>250</v>
      </c>
      <c r="C33" s="59"/>
      <c r="D33" s="59">
        <v>1</v>
      </c>
      <c r="E33" s="3"/>
      <c r="F33" s="59"/>
      <c r="G33" s="59">
        <v>1</v>
      </c>
      <c r="H33" s="3"/>
      <c r="I33" s="59"/>
      <c r="J33" s="59">
        <v>1</v>
      </c>
      <c r="K33" s="3"/>
      <c r="L33" s="59"/>
      <c r="M33" s="59">
        <v>1</v>
      </c>
      <c r="N33" s="3"/>
      <c r="O33" s="59"/>
      <c r="P33" s="59">
        <v>1</v>
      </c>
      <c r="Q33" s="3"/>
      <c r="R33" s="59"/>
      <c r="S33" s="59">
        <v>1</v>
      </c>
      <c r="T33" s="3"/>
      <c r="U33" s="59"/>
      <c r="V33" s="59">
        <v>1</v>
      </c>
      <c r="W33" s="3"/>
      <c r="X33" s="59">
        <v>1</v>
      </c>
      <c r="Y33" s="59"/>
      <c r="Z33" s="59"/>
      <c r="AA33" s="59">
        <v>1</v>
      </c>
      <c r="AB33" s="59"/>
      <c r="AC33" s="59"/>
      <c r="AD33" s="59">
        <v>1</v>
      </c>
      <c r="AE33" s="59"/>
      <c r="AF33" s="59"/>
      <c r="AG33" s="59">
        <v>1</v>
      </c>
      <c r="AH33" s="59"/>
      <c r="AI33" s="59"/>
      <c r="AJ33" s="59">
        <v>1</v>
      </c>
      <c r="AK33" s="59"/>
      <c r="AL33" s="59"/>
      <c r="AM33" s="59">
        <v>1</v>
      </c>
      <c r="AN33" s="59"/>
      <c r="AO33" s="59"/>
      <c r="AP33" s="59">
        <v>1</v>
      </c>
      <c r="AQ33" s="59"/>
      <c r="AR33" s="59"/>
      <c r="AS33" s="59"/>
      <c r="AT33" s="59"/>
      <c r="AU33" s="59">
        <v>1</v>
      </c>
      <c r="AV33" s="59"/>
      <c r="AW33" s="59"/>
      <c r="AX33" s="59">
        <v>1</v>
      </c>
      <c r="AY33" s="59"/>
      <c r="AZ33" s="59"/>
      <c r="BA33" s="59">
        <v>1</v>
      </c>
      <c r="BB33" s="59"/>
      <c r="BC33" s="59"/>
      <c r="BD33" s="59">
        <v>1</v>
      </c>
      <c r="BE33" s="59">
        <v>1</v>
      </c>
      <c r="BF33" s="59"/>
      <c r="BG33" s="59"/>
      <c r="BH33" s="59"/>
      <c r="BI33" s="59"/>
      <c r="BJ33" s="59">
        <v>1</v>
      </c>
      <c r="BK33" s="3"/>
      <c r="BL33" s="59"/>
      <c r="BM33" s="59">
        <v>1</v>
      </c>
      <c r="BN33" s="3"/>
      <c r="BO33" s="59"/>
      <c r="BP33" s="59">
        <v>1</v>
      </c>
      <c r="BQ33" s="3"/>
      <c r="BR33" s="3"/>
      <c r="BS33" s="3">
        <v>1</v>
      </c>
      <c r="BT33" s="59">
        <v>1</v>
      </c>
      <c r="BU33" s="59"/>
      <c r="BV33" s="59"/>
      <c r="BW33" s="3"/>
      <c r="BX33" s="59"/>
      <c r="BY33" s="59">
        <v>1</v>
      </c>
      <c r="BZ33" s="3"/>
      <c r="CA33" s="59"/>
      <c r="CB33" s="59">
        <v>1</v>
      </c>
      <c r="CC33" s="3"/>
      <c r="CD33" s="3"/>
      <c r="CE33" s="3">
        <v>1</v>
      </c>
      <c r="CF33" s="59">
        <v>1</v>
      </c>
      <c r="CG33" s="59"/>
      <c r="CH33" s="59"/>
      <c r="CI33" s="59"/>
      <c r="CJ33" s="59"/>
      <c r="CK33" s="59">
        <v>1</v>
      </c>
      <c r="CL33" s="59"/>
      <c r="CM33" s="59"/>
      <c r="CN33" s="59">
        <v>1</v>
      </c>
      <c r="CO33" s="59"/>
      <c r="CP33" s="59"/>
      <c r="CQ33" s="59">
        <v>1</v>
      </c>
      <c r="CR33" s="59"/>
      <c r="CS33" s="59"/>
      <c r="CT33" s="59">
        <v>1</v>
      </c>
      <c r="CU33" s="59"/>
      <c r="CV33" s="59"/>
      <c r="CW33" s="59">
        <v>1</v>
      </c>
      <c r="CX33" s="59"/>
      <c r="CY33" s="59"/>
      <c r="CZ33" s="59">
        <v>1</v>
      </c>
      <c r="DA33" s="59"/>
      <c r="DB33" s="59"/>
      <c r="DC33" s="3">
        <v>1</v>
      </c>
      <c r="DD33" s="59"/>
      <c r="DE33" s="59">
        <v>1</v>
      </c>
      <c r="DF33" s="59"/>
      <c r="DG33" s="59"/>
      <c r="DH33" s="59"/>
      <c r="DI33" s="59">
        <v>1</v>
      </c>
      <c r="DJ33" s="59"/>
      <c r="DK33" s="59"/>
      <c r="DL33" s="3">
        <v>1</v>
      </c>
      <c r="DM33" s="59"/>
      <c r="DN33" s="59"/>
      <c r="DO33" s="59">
        <v>1</v>
      </c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8" customHeight="1" thickBot="1" x14ac:dyDescent="0.35">
      <c r="A34" s="58">
        <v>20</v>
      </c>
      <c r="B34" s="60" t="s">
        <v>251</v>
      </c>
      <c r="C34" s="25"/>
      <c r="D34" s="25">
        <v>1</v>
      </c>
      <c r="E34" s="3"/>
      <c r="F34" s="25"/>
      <c r="G34" s="25">
        <v>1</v>
      </c>
      <c r="H34" s="3"/>
      <c r="I34" s="25"/>
      <c r="J34" s="25">
        <v>1</v>
      </c>
      <c r="K34" s="3"/>
      <c r="L34" s="25"/>
      <c r="M34" s="25">
        <v>1</v>
      </c>
      <c r="N34" s="3"/>
      <c r="O34" s="25"/>
      <c r="P34" s="25">
        <v>1</v>
      </c>
      <c r="Q34" s="3"/>
      <c r="R34" s="25"/>
      <c r="S34" s="25">
        <v>1</v>
      </c>
      <c r="T34" s="3"/>
      <c r="U34" s="25"/>
      <c r="V34" s="25">
        <v>1</v>
      </c>
      <c r="W34" s="3"/>
      <c r="X34" s="27"/>
      <c r="Y34" s="27">
        <v>1</v>
      </c>
      <c r="Z34" s="27"/>
      <c r="AA34" s="27"/>
      <c r="AB34" s="27">
        <v>1</v>
      </c>
      <c r="AC34" s="27"/>
      <c r="AD34" s="27"/>
      <c r="AE34" s="27">
        <v>1</v>
      </c>
      <c r="AF34" s="27"/>
      <c r="AG34" s="27"/>
      <c r="AH34" s="27">
        <v>1</v>
      </c>
      <c r="AI34" s="27"/>
      <c r="AJ34" s="27"/>
      <c r="AK34" s="27">
        <v>1</v>
      </c>
      <c r="AL34" s="27"/>
      <c r="AM34" s="27"/>
      <c r="AN34" s="27">
        <v>1</v>
      </c>
      <c r="AO34" s="27"/>
      <c r="AP34" s="27"/>
      <c r="AQ34" s="27">
        <v>1</v>
      </c>
      <c r="AR34" s="27"/>
      <c r="AS34" s="25"/>
      <c r="AT34" s="25"/>
      <c r="AU34" s="25">
        <v>1</v>
      </c>
      <c r="AV34" s="25"/>
      <c r="AW34" s="25"/>
      <c r="AX34" s="25">
        <v>1</v>
      </c>
      <c r="AY34" s="25"/>
      <c r="AZ34" s="25"/>
      <c r="BA34" s="25">
        <v>1</v>
      </c>
      <c r="BB34" s="25"/>
      <c r="BC34" s="25"/>
      <c r="BD34" s="25">
        <v>1</v>
      </c>
      <c r="BE34" s="26"/>
      <c r="BF34" s="26"/>
      <c r="BG34" s="26">
        <v>1</v>
      </c>
      <c r="BH34" s="25"/>
      <c r="BI34" s="25"/>
      <c r="BJ34" s="25">
        <v>1</v>
      </c>
      <c r="BK34" s="3"/>
      <c r="BL34" s="25"/>
      <c r="BM34" s="25">
        <v>1</v>
      </c>
      <c r="BN34" s="3"/>
      <c r="BO34" s="25"/>
      <c r="BP34" s="25">
        <v>1</v>
      </c>
      <c r="BQ34" s="3"/>
      <c r="BR34" s="3"/>
      <c r="BS34" s="3">
        <v>1</v>
      </c>
      <c r="BT34" s="26"/>
      <c r="BU34" s="26"/>
      <c r="BV34" s="26">
        <v>1</v>
      </c>
      <c r="BW34" s="3"/>
      <c r="BX34" s="25"/>
      <c r="BY34" s="25">
        <v>1</v>
      </c>
      <c r="BZ34" s="3"/>
      <c r="CA34" s="25"/>
      <c r="CB34" s="25">
        <v>1</v>
      </c>
      <c r="CC34" s="3"/>
      <c r="CD34" s="3"/>
      <c r="CE34" s="3">
        <v>1</v>
      </c>
      <c r="CF34" s="26"/>
      <c r="CG34" s="26"/>
      <c r="CH34" s="26">
        <v>1</v>
      </c>
      <c r="CI34" s="25"/>
      <c r="CJ34" s="25"/>
      <c r="CK34" s="25">
        <v>1</v>
      </c>
      <c r="CL34" s="25"/>
      <c r="CM34" s="25"/>
      <c r="CN34" s="25">
        <v>1</v>
      </c>
      <c r="CO34" s="25"/>
      <c r="CP34" s="25"/>
      <c r="CQ34" s="25">
        <v>1</v>
      </c>
      <c r="CR34" s="25"/>
      <c r="CS34" s="25"/>
      <c r="CT34" s="25">
        <v>1</v>
      </c>
      <c r="CU34" s="25"/>
      <c r="CV34" s="25"/>
      <c r="CW34" s="25">
        <v>1</v>
      </c>
      <c r="CX34" s="25"/>
      <c r="CY34" s="25"/>
      <c r="CZ34" s="25">
        <v>1</v>
      </c>
      <c r="DA34" s="25"/>
      <c r="DB34" s="25">
        <v>1</v>
      </c>
      <c r="DC34" s="3"/>
      <c r="DD34" s="25">
        <v>1</v>
      </c>
      <c r="DE34" s="25"/>
      <c r="DF34" s="25"/>
      <c r="DG34" s="25"/>
      <c r="DH34" s="25"/>
      <c r="DI34" s="25">
        <v>1</v>
      </c>
      <c r="DJ34" s="25"/>
      <c r="DK34" s="25">
        <v>1</v>
      </c>
      <c r="DL34" s="3"/>
      <c r="DM34" s="25">
        <v>1</v>
      </c>
      <c r="DN34" s="25"/>
      <c r="DO34" s="25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8" customHeight="1" thickBot="1" x14ac:dyDescent="0.35">
      <c r="A35" s="58">
        <v>21</v>
      </c>
      <c r="B35" s="60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9"/>
      <c r="BF35" s="59"/>
      <c r="BG35" s="59"/>
      <c r="BH35" s="59"/>
      <c r="BI35" s="59"/>
      <c r="BJ35" s="3"/>
      <c r="BK35" s="4"/>
      <c r="BL35" s="4"/>
      <c r="BM35" s="4"/>
      <c r="BN35" s="59"/>
      <c r="BO35" s="59"/>
      <c r="BP35" s="3"/>
      <c r="BQ35" s="4"/>
      <c r="BR35" s="4"/>
      <c r="BS35" s="4"/>
      <c r="BT35" s="59"/>
      <c r="BU35" s="59"/>
      <c r="BV35" s="3"/>
      <c r="BW35" s="59"/>
      <c r="BX35" s="59"/>
      <c r="BY35" s="3"/>
      <c r="BZ35" s="4"/>
      <c r="CA35" s="4"/>
      <c r="CB35" s="4"/>
      <c r="CC35" s="3"/>
      <c r="CD35" s="3"/>
      <c r="CE35" s="3"/>
      <c r="CF35" s="59"/>
      <c r="CG35" s="59"/>
      <c r="CH35" s="59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59"/>
      <c r="DB35" s="59"/>
      <c r="DC35" s="3"/>
      <c r="DD35" s="4"/>
      <c r="DE35" s="4"/>
      <c r="DF35" s="4"/>
      <c r="DG35" s="4"/>
      <c r="DH35" s="4"/>
      <c r="DI35" s="4"/>
      <c r="DJ35" s="59"/>
      <c r="DK35" s="59"/>
      <c r="DL35" s="3"/>
      <c r="DM35" s="4"/>
      <c r="DN35" s="4"/>
      <c r="DO35" s="4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8" customHeight="1" thickBot="1" x14ac:dyDescent="0.35">
      <c r="A36" s="34">
        <v>22</v>
      </c>
      <c r="B36" s="62"/>
      <c r="C36" s="26"/>
      <c r="D36" s="26"/>
      <c r="E36" s="3"/>
      <c r="F36" s="26"/>
      <c r="G36" s="26"/>
      <c r="H36" s="3"/>
      <c r="I36" s="26"/>
      <c r="J36" s="26"/>
      <c r="K36" s="3"/>
      <c r="L36" s="26"/>
      <c r="M36" s="26"/>
      <c r="N36" s="3"/>
      <c r="O36" s="26"/>
      <c r="P36" s="26"/>
      <c r="Q36" s="3"/>
      <c r="R36" s="26"/>
      <c r="S36" s="26"/>
      <c r="T36" s="3"/>
      <c r="U36" s="26"/>
      <c r="V36" s="26"/>
      <c r="W36" s="3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3"/>
      <c r="BL36" s="26"/>
      <c r="BM36" s="26"/>
      <c r="BN36" s="3"/>
      <c r="BO36" s="26"/>
      <c r="BP36" s="26"/>
      <c r="BQ36" s="3"/>
      <c r="BR36" s="3"/>
      <c r="BS36" s="3"/>
      <c r="BT36" s="26"/>
      <c r="BU36" s="26"/>
      <c r="BV36" s="26"/>
      <c r="BW36" s="3"/>
      <c r="BX36" s="26"/>
      <c r="BY36" s="26"/>
      <c r="BZ36" s="3"/>
      <c r="CA36" s="26"/>
      <c r="CB36" s="26"/>
      <c r="CC36" s="3"/>
      <c r="CD36" s="3"/>
      <c r="CE36" s="3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3"/>
      <c r="DD36" s="26"/>
      <c r="DE36" s="26"/>
      <c r="DF36" s="26"/>
      <c r="DG36" s="26"/>
      <c r="DH36" s="26"/>
      <c r="DI36" s="26"/>
      <c r="DJ36" s="26"/>
      <c r="DK36" s="26"/>
      <c r="DL36" s="3"/>
      <c r="DM36" s="26"/>
      <c r="DN36" s="26"/>
      <c r="DO36" s="26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x14ac:dyDescent="0.3">
      <c r="A37" s="71" t="s">
        <v>139</v>
      </c>
      <c r="B37" s="72"/>
      <c r="C37" s="2">
        <f t="shared" ref="C37:W37" si="0">SUM(C15:C36)</f>
        <v>5</v>
      </c>
      <c r="D37" s="2">
        <f t="shared" si="0"/>
        <v>12</v>
      </c>
      <c r="E37" s="2">
        <f t="shared" si="0"/>
        <v>3</v>
      </c>
      <c r="F37" s="26">
        <f t="shared" si="0"/>
        <v>5</v>
      </c>
      <c r="G37" s="26">
        <f t="shared" si="0"/>
        <v>12</v>
      </c>
      <c r="H37" s="26">
        <f t="shared" si="0"/>
        <v>3</v>
      </c>
      <c r="I37" s="26">
        <f t="shared" si="0"/>
        <v>5</v>
      </c>
      <c r="J37" s="26">
        <f t="shared" si="0"/>
        <v>12</v>
      </c>
      <c r="K37" s="26">
        <f t="shared" si="0"/>
        <v>3</v>
      </c>
      <c r="L37" s="26">
        <f t="shared" si="0"/>
        <v>5</v>
      </c>
      <c r="M37" s="26">
        <f t="shared" si="0"/>
        <v>12</v>
      </c>
      <c r="N37" s="26">
        <f t="shared" si="0"/>
        <v>3</v>
      </c>
      <c r="O37" s="26">
        <f t="shared" si="0"/>
        <v>5</v>
      </c>
      <c r="P37" s="26">
        <f t="shared" si="0"/>
        <v>12</v>
      </c>
      <c r="Q37" s="26">
        <f t="shared" si="0"/>
        <v>3</v>
      </c>
      <c r="R37" s="26">
        <f t="shared" si="0"/>
        <v>5</v>
      </c>
      <c r="S37" s="26">
        <f t="shared" si="0"/>
        <v>12</v>
      </c>
      <c r="T37" s="26">
        <f t="shared" si="0"/>
        <v>3</v>
      </c>
      <c r="U37" s="26">
        <f t="shared" si="0"/>
        <v>5</v>
      </c>
      <c r="V37" s="26">
        <f t="shared" si="0"/>
        <v>12</v>
      </c>
      <c r="W37" s="26">
        <f t="shared" si="0"/>
        <v>3</v>
      </c>
      <c r="X37" s="2">
        <f>SUM(X16:X36)</f>
        <v>8</v>
      </c>
      <c r="Y37" s="2">
        <f t="shared" ref="Y37:AQ37" si="1">SUM(Y15:Y36)</f>
        <v>12</v>
      </c>
      <c r="Z37" s="2">
        <f t="shared" si="1"/>
        <v>0</v>
      </c>
      <c r="AA37" s="2">
        <f t="shared" si="1"/>
        <v>8</v>
      </c>
      <c r="AB37" s="2">
        <f t="shared" si="1"/>
        <v>12</v>
      </c>
      <c r="AC37" s="2">
        <f t="shared" si="1"/>
        <v>0</v>
      </c>
      <c r="AD37" s="2">
        <f t="shared" si="1"/>
        <v>8</v>
      </c>
      <c r="AE37" s="2">
        <f t="shared" si="1"/>
        <v>12</v>
      </c>
      <c r="AF37" s="2">
        <f t="shared" si="1"/>
        <v>0</v>
      </c>
      <c r="AG37" s="2">
        <f t="shared" si="1"/>
        <v>8</v>
      </c>
      <c r="AH37" s="2">
        <f t="shared" si="1"/>
        <v>12</v>
      </c>
      <c r="AI37" s="2">
        <f t="shared" si="1"/>
        <v>0</v>
      </c>
      <c r="AJ37" s="2">
        <f t="shared" si="1"/>
        <v>8</v>
      </c>
      <c r="AK37" s="2">
        <f t="shared" si="1"/>
        <v>12</v>
      </c>
      <c r="AL37" s="2">
        <f t="shared" si="1"/>
        <v>0</v>
      </c>
      <c r="AM37" s="2">
        <f t="shared" si="1"/>
        <v>8</v>
      </c>
      <c r="AN37" s="2">
        <f t="shared" si="1"/>
        <v>12</v>
      </c>
      <c r="AO37" s="2">
        <f t="shared" si="1"/>
        <v>0</v>
      </c>
      <c r="AP37" s="2">
        <f t="shared" si="1"/>
        <v>8</v>
      </c>
      <c r="AQ37" s="2">
        <f t="shared" si="1"/>
        <v>12</v>
      </c>
      <c r="AR37" s="2">
        <v>0</v>
      </c>
      <c r="AS37" s="2">
        <f t="shared" ref="AS37:AX37" si="2">SUM(AS15:AS36)</f>
        <v>1</v>
      </c>
      <c r="AT37" s="2">
        <f t="shared" si="2"/>
        <v>16</v>
      </c>
      <c r="AU37" s="2">
        <f t="shared" si="2"/>
        <v>3</v>
      </c>
      <c r="AV37" s="2">
        <f t="shared" si="2"/>
        <v>4</v>
      </c>
      <c r="AW37" s="2">
        <f t="shared" si="2"/>
        <v>13</v>
      </c>
      <c r="AX37" s="2">
        <f t="shared" si="2"/>
        <v>3</v>
      </c>
      <c r="AY37" s="2"/>
      <c r="AZ37" s="2">
        <f t="shared" ref="AZ37:BV37" si="3">SUM(AZ15:AZ36)</f>
        <v>8</v>
      </c>
      <c r="BA37" s="2">
        <f t="shared" si="3"/>
        <v>12</v>
      </c>
      <c r="BB37" s="2">
        <f t="shared" si="3"/>
        <v>8</v>
      </c>
      <c r="BC37" s="2">
        <f t="shared" si="3"/>
        <v>9</v>
      </c>
      <c r="BD37" s="2">
        <f t="shared" si="3"/>
        <v>3</v>
      </c>
      <c r="BE37" s="2">
        <f t="shared" si="3"/>
        <v>7</v>
      </c>
      <c r="BF37" s="2">
        <f t="shared" si="3"/>
        <v>5</v>
      </c>
      <c r="BG37" s="2">
        <f t="shared" si="3"/>
        <v>8</v>
      </c>
      <c r="BH37" s="2">
        <f t="shared" si="3"/>
        <v>3</v>
      </c>
      <c r="BI37" s="2">
        <f t="shared" si="3"/>
        <v>12</v>
      </c>
      <c r="BJ37" s="2">
        <f t="shared" si="3"/>
        <v>5</v>
      </c>
      <c r="BK37" s="2">
        <f t="shared" si="3"/>
        <v>3</v>
      </c>
      <c r="BL37" s="2">
        <f t="shared" si="3"/>
        <v>12</v>
      </c>
      <c r="BM37" s="2">
        <f t="shared" si="3"/>
        <v>5</v>
      </c>
      <c r="BN37" s="2">
        <f t="shared" si="3"/>
        <v>3</v>
      </c>
      <c r="BO37" s="2">
        <f t="shared" si="3"/>
        <v>12</v>
      </c>
      <c r="BP37" s="2">
        <f t="shared" si="3"/>
        <v>5</v>
      </c>
      <c r="BQ37" s="2">
        <f t="shared" si="3"/>
        <v>3</v>
      </c>
      <c r="BR37" s="2">
        <f t="shared" si="3"/>
        <v>12</v>
      </c>
      <c r="BS37" s="2">
        <f t="shared" si="3"/>
        <v>5</v>
      </c>
      <c r="BT37" s="2">
        <f t="shared" si="3"/>
        <v>10</v>
      </c>
      <c r="BU37" s="2">
        <f t="shared" si="3"/>
        <v>2</v>
      </c>
      <c r="BV37" s="2">
        <f t="shared" si="3"/>
        <v>8</v>
      </c>
      <c r="BW37" s="2"/>
      <c r="BX37" s="2">
        <f>SUM(BX15:BX36)</f>
        <v>8</v>
      </c>
      <c r="BY37" s="2">
        <f>SUM(BY15:BY36)</f>
        <v>12</v>
      </c>
      <c r="BZ37" s="2"/>
      <c r="CA37" s="2">
        <f>SUM(CA15:CA36)</f>
        <v>8</v>
      </c>
      <c r="CB37" s="2">
        <f>SUM(CB15:CB36)</f>
        <v>12</v>
      </c>
      <c r="CC37" s="2"/>
      <c r="CD37" s="2">
        <f t="shared" ref="CD37:CT37" si="4">SUM(CD15:CD36)</f>
        <v>8</v>
      </c>
      <c r="CE37" s="2">
        <f t="shared" si="4"/>
        <v>12</v>
      </c>
      <c r="CF37" s="2">
        <f t="shared" si="4"/>
        <v>7</v>
      </c>
      <c r="CG37" s="2">
        <f t="shared" si="4"/>
        <v>5</v>
      </c>
      <c r="CH37" s="2">
        <f t="shared" si="4"/>
        <v>8</v>
      </c>
      <c r="CI37" s="2">
        <f t="shared" si="4"/>
        <v>2</v>
      </c>
      <c r="CJ37" s="2">
        <f t="shared" si="4"/>
        <v>6</v>
      </c>
      <c r="CK37" s="2">
        <f t="shared" si="4"/>
        <v>12</v>
      </c>
      <c r="CL37" s="2">
        <f t="shared" si="4"/>
        <v>1</v>
      </c>
      <c r="CM37" s="2">
        <f t="shared" si="4"/>
        <v>7</v>
      </c>
      <c r="CN37" s="2">
        <f t="shared" si="4"/>
        <v>12</v>
      </c>
      <c r="CO37" s="2">
        <f t="shared" si="4"/>
        <v>1</v>
      </c>
      <c r="CP37" s="2">
        <f t="shared" si="4"/>
        <v>13</v>
      </c>
      <c r="CQ37" s="2">
        <f t="shared" si="4"/>
        <v>6</v>
      </c>
      <c r="CR37" s="2">
        <f t="shared" si="4"/>
        <v>1</v>
      </c>
      <c r="CS37" s="2">
        <f t="shared" si="4"/>
        <v>16</v>
      </c>
      <c r="CT37" s="2">
        <f t="shared" si="4"/>
        <v>3</v>
      </c>
      <c r="CU37" s="2"/>
      <c r="CV37" s="2">
        <f t="shared" ref="CV37:DO37" si="5">SUM(CV15:CV36)</f>
        <v>5</v>
      </c>
      <c r="CW37" s="2">
        <f t="shared" si="5"/>
        <v>15</v>
      </c>
      <c r="CX37" s="2">
        <f t="shared" si="5"/>
        <v>5</v>
      </c>
      <c r="CY37" s="2">
        <f t="shared" si="5"/>
        <v>12</v>
      </c>
      <c r="CZ37" s="2">
        <f t="shared" si="5"/>
        <v>3</v>
      </c>
      <c r="DA37" s="26">
        <f t="shared" si="5"/>
        <v>8</v>
      </c>
      <c r="DB37" s="26">
        <f t="shared" si="5"/>
        <v>10</v>
      </c>
      <c r="DC37" s="26">
        <f t="shared" si="5"/>
        <v>2</v>
      </c>
      <c r="DD37" s="26">
        <f t="shared" si="5"/>
        <v>8</v>
      </c>
      <c r="DE37" s="26">
        <f t="shared" si="5"/>
        <v>11</v>
      </c>
      <c r="DF37" s="26">
        <f t="shared" si="5"/>
        <v>1</v>
      </c>
      <c r="DG37" s="2">
        <f t="shared" si="5"/>
        <v>8</v>
      </c>
      <c r="DH37" s="2">
        <f t="shared" si="5"/>
        <v>9</v>
      </c>
      <c r="DI37" s="2">
        <f t="shared" si="5"/>
        <v>3</v>
      </c>
      <c r="DJ37" s="26">
        <f t="shared" si="5"/>
        <v>8</v>
      </c>
      <c r="DK37" s="26">
        <f t="shared" si="5"/>
        <v>10</v>
      </c>
      <c r="DL37" s="26">
        <f t="shared" si="5"/>
        <v>2</v>
      </c>
      <c r="DM37" s="26">
        <f t="shared" si="5"/>
        <v>8</v>
      </c>
      <c r="DN37" s="26">
        <f t="shared" si="5"/>
        <v>10</v>
      </c>
      <c r="DO37" s="26">
        <f t="shared" si="5"/>
        <v>2</v>
      </c>
    </row>
    <row r="38" spans="1:254" ht="39" customHeight="1" x14ac:dyDescent="0.3">
      <c r="A38" s="73" t="s">
        <v>149</v>
      </c>
      <c r="B38" s="74"/>
      <c r="C38" s="12">
        <f>C37/20%</f>
        <v>25</v>
      </c>
      <c r="D38" s="12">
        <f>D37/20%</f>
        <v>60</v>
      </c>
      <c r="E38" s="12">
        <f>E37/20%</f>
        <v>15</v>
      </c>
      <c r="F38" s="12">
        <f>F37/20%</f>
        <v>25</v>
      </c>
      <c r="G38" s="12">
        <f>G37/20%</f>
        <v>60</v>
      </c>
      <c r="H38" s="12">
        <f>H37/20%</f>
        <v>15</v>
      </c>
      <c r="I38" s="12">
        <f>I37/20%</f>
        <v>25</v>
      </c>
      <c r="J38" s="12">
        <f>J37/20%</f>
        <v>60</v>
      </c>
      <c r="K38" s="12">
        <f>K37/20%</f>
        <v>15</v>
      </c>
      <c r="L38" s="12">
        <f>L37/20%</f>
        <v>25</v>
      </c>
      <c r="M38" s="12">
        <f>M37/20%</f>
        <v>60</v>
      </c>
      <c r="N38" s="12">
        <f>N37/20%</f>
        <v>15</v>
      </c>
      <c r="O38" s="12">
        <f>O37/20%</f>
        <v>25</v>
      </c>
      <c r="P38" s="12">
        <f>P37/20%</f>
        <v>60</v>
      </c>
      <c r="Q38" s="12">
        <f>Q37/20%</f>
        <v>15</v>
      </c>
      <c r="R38" s="12">
        <f>R37/20%</f>
        <v>25</v>
      </c>
      <c r="S38" s="12">
        <f>S37/20</f>
        <v>0.6</v>
      </c>
      <c r="T38" s="12">
        <f>T37/20%</f>
        <v>15</v>
      </c>
      <c r="U38" s="12">
        <f>U37/20%</f>
        <v>25</v>
      </c>
      <c r="V38" s="12">
        <f>V37/20%</f>
        <v>60</v>
      </c>
      <c r="W38" s="12">
        <f>W37/20%</f>
        <v>15</v>
      </c>
      <c r="X38" s="12">
        <f>X37/20%</f>
        <v>40</v>
      </c>
      <c r="Y38" s="12">
        <f>Y37/20%</f>
        <v>60</v>
      </c>
      <c r="Z38" s="12">
        <f>Z37/20%</f>
        <v>0</v>
      </c>
      <c r="AA38" s="12">
        <f>AA37/20%</f>
        <v>40</v>
      </c>
      <c r="AB38" s="12">
        <f>AB37/20%</f>
        <v>60</v>
      </c>
      <c r="AC38" s="12">
        <f>AC37/20%</f>
        <v>0</v>
      </c>
      <c r="AD38" s="12">
        <f>AD37/20%</f>
        <v>40</v>
      </c>
      <c r="AE38" s="12">
        <f>AE37/20%</f>
        <v>60</v>
      </c>
      <c r="AF38" s="12">
        <f>AF37/20%</f>
        <v>0</v>
      </c>
      <c r="AG38" s="12">
        <f>AG37/20%</f>
        <v>40</v>
      </c>
      <c r="AH38" s="12">
        <f>AH37/20%</f>
        <v>60</v>
      </c>
      <c r="AI38" s="12">
        <f>AI37/20%</f>
        <v>0</v>
      </c>
      <c r="AJ38" s="12">
        <f>AJ37/20%</f>
        <v>40</v>
      </c>
      <c r="AK38" s="12">
        <f>AK37/20%</f>
        <v>60</v>
      </c>
      <c r="AL38" s="12">
        <f>AL37/20%</f>
        <v>0</v>
      </c>
      <c r="AM38" s="12">
        <f>AM37/20%</f>
        <v>40</v>
      </c>
      <c r="AN38" s="12">
        <f>AN37/20%</f>
        <v>60</v>
      </c>
      <c r="AO38" s="12">
        <f>AO37/20%</f>
        <v>0</v>
      </c>
      <c r="AP38" s="12">
        <f>AP37/20%</f>
        <v>40</v>
      </c>
      <c r="AQ38" s="12">
        <f>AQ37/20%</f>
        <v>60</v>
      </c>
      <c r="AR38" s="12">
        <f>AR37/20%</f>
        <v>0</v>
      </c>
      <c r="AS38" s="12">
        <f>AS37/20%</f>
        <v>5</v>
      </c>
      <c r="AT38" s="12">
        <f>AT37/20%</f>
        <v>80</v>
      </c>
      <c r="AU38" s="12">
        <f>AU37/20%</f>
        <v>15</v>
      </c>
      <c r="AV38" s="12">
        <f>AV37/20%</f>
        <v>20</v>
      </c>
      <c r="AW38" s="12">
        <f>AW37/20%</f>
        <v>65</v>
      </c>
      <c r="AX38" s="12">
        <f>AX37/20%</f>
        <v>15</v>
      </c>
      <c r="AY38" s="12">
        <f>AY37/20%</f>
        <v>0</v>
      </c>
      <c r="AZ38" s="12">
        <f>AZ37/20%</f>
        <v>40</v>
      </c>
      <c r="BA38" s="12">
        <f>BA37/20%</f>
        <v>60</v>
      </c>
      <c r="BB38" s="12">
        <f>BB37/20%</f>
        <v>40</v>
      </c>
      <c r="BC38" s="12">
        <f>BC37/20%</f>
        <v>45</v>
      </c>
      <c r="BD38" s="12">
        <f>BD37/20%</f>
        <v>15</v>
      </c>
      <c r="BE38" s="12">
        <f>BE37/20%</f>
        <v>35</v>
      </c>
      <c r="BF38" s="12">
        <f>BF37/20%</f>
        <v>25</v>
      </c>
      <c r="BG38" s="12">
        <f>BG37/20%</f>
        <v>40</v>
      </c>
      <c r="BH38" s="12">
        <f>BH37/20%</f>
        <v>15</v>
      </c>
      <c r="BI38" s="12">
        <f>BI37/20%</f>
        <v>60</v>
      </c>
      <c r="BJ38" s="12">
        <f>BJ37/20%</f>
        <v>25</v>
      </c>
      <c r="BK38" s="12">
        <f>BK37/20%</f>
        <v>15</v>
      </c>
      <c r="BL38" s="12">
        <f>BL37/20%</f>
        <v>60</v>
      </c>
      <c r="BM38" s="12">
        <f>BM37/20%</f>
        <v>25</v>
      </c>
      <c r="BN38" s="12">
        <f>BN37/20%</f>
        <v>15</v>
      </c>
      <c r="BO38" s="12">
        <f>BO37/20%</f>
        <v>60</v>
      </c>
      <c r="BP38" s="12">
        <f>BP37/20%</f>
        <v>25</v>
      </c>
      <c r="BQ38" s="12">
        <f>BQ37/20%</f>
        <v>15</v>
      </c>
      <c r="BR38" s="12">
        <f>BR37/20%</f>
        <v>60</v>
      </c>
      <c r="BS38" s="12">
        <f>BS37/20%</f>
        <v>25</v>
      </c>
      <c r="BT38" s="12">
        <f>BT37/20%</f>
        <v>50</v>
      </c>
      <c r="BU38" s="12">
        <f>BU37/20%</f>
        <v>10</v>
      </c>
      <c r="BV38" s="12">
        <f>BV37/20%</f>
        <v>40</v>
      </c>
      <c r="BW38" s="12">
        <f>BW37/20%</f>
        <v>0</v>
      </c>
      <c r="BX38" s="12">
        <f>BX37/20%</f>
        <v>40</v>
      </c>
      <c r="BY38" s="12">
        <f>BY37/20%</f>
        <v>60</v>
      </c>
      <c r="BZ38" s="12">
        <f>BZ37/20</f>
        <v>0</v>
      </c>
      <c r="CA38" s="12">
        <f>CA37/20%</f>
        <v>40</v>
      </c>
      <c r="CB38" s="12">
        <f>CB37/20%</f>
        <v>60</v>
      </c>
      <c r="CC38" s="12">
        <f>CC37/20%</f>
        <v>0</v>
      </c>
      <c r="CD38" s="12">
        <f>CD37/20%</f>
        <v>40</v>
      </c>
      <c r="CE38" s="12">
        <f>CE37/20%</f>
        <v>60</v>
      </c>
      <c r="CF38" s="12">
        <f>CF37/20%</f>
        <v>35</v>
      </c>
      <c r="CG38" s="12">
        <f>CG37/20%</f>
        <v>25</v>
      </c>
      <c r="CH38" s="12">
        <f>CH37/20%</f>
        <v>40</v>
      </c>
      <c r="CI38" s="12">
        <f>CI37/20%</f>
        <v>10</v>
      </c>
      <c r="CJ38" s="12">
        <f>CJ37/20%</f>
        <v>30</v>
      </c>
      <c r="CK38" s="12">
        <f>CK37/20%</f>
        <v>60</v>
      </c>
      <c r="CL38" s="12">
        <f>CL37/20%</f>
        <v>5</v>
      </c>
      <c r="CM38" s="12">
        <f>CM37/20%</f>
        <v>35</v>
      </c>
      <c r="CN38" s="12">
        <f>CN37/20%</f>
        <v>60</v>
      </c>
      <c r="CO38" s="12">
        <f>CO37/20%</f>
        <v>5</v>
      </c>
      <c r="CP38" s="12">
        <f>CP37/20%</f>
        <v>65</v>
      </c>
      <c r="CQ38" s="12">
        <f>CQ37/20%</f>
        <v>30</v>
      </c>
      <c r="CR38" s="12">
        <f>CR37/20%</f>
        <v>5</v>
      </c>
      <c r="CS38" s="12">
        <f>CS37/20%</f>
        <v>80</v>
      </c>
      <c r="CT38" s="12">
        <f>CT37/20%</f>
        <v>15</v>
      </c>
      <c r="CU38" s="12">
        <f>CU37/20%</f>
        <v>0</v>
      </c>
      <c r="CV38" s="12">
        <f>CV37/20%</f>
        <v>25</v>
      </c>
      <c r="CW38" s="12">
        <f>CW37/20%</f>
        <v>75</v>
      </c>
      <c r="CX38" s="12">
        <f>CX37/20%</f>
        <v>25</v>
      </c>
      <c r="CY38" s="12">
        <f>CY37/20%</f>
        <v>60</v>
      </c>
      <c r="CZ38" s="12">
        <f>CZ37/20%</f>
        <v>15</v>
      </c>
      <c r="DA38" s="12">
        <f>DA37/20%</f>
        <v>40</v>
      </c>
      <c r="DB38" s="12">
        <f>DB37/20%</f>
        <v>50</v>
      </c>
      <c r="DC38" s="12">
        <f>DC37/20%</f>
        <v>10</v>
      </c>
      <c r="DD38" s="12">
        <f>DD37/20%</f>
        <v>40</v>
      </c>
      <c r="DE38" s="12">
        <f>DE37/20%</f>
        <v>55</v>
      </c>
      <c r="DF38" s="12">
        <f>DF37/20%</f>
        <v>5</v>
      </c>
      <c r="DG38" s="12">
        <f t="shared" ref="BP38:DO38" si="6">DG37/22%</f>
        <v>36.363636363636367</v>
      </c>
      <c r="DH38" s="12">
        <f>DH37/20%</f>
        <v>45</v>
      </c>
      <c r="DI38" s="12">
        <f>DI37/20%</f>
        <v>15</v>
      </c>
      <c r="DJ38" s="12">
        <f>DJ37/20%</f>
        <v>40</v>
      </c>
      <c r="DK38" s="12">
        <f>DK37/20%</f>
        <v>50</v>
      </c>
      <c r="DL38" s="12">
        <f>DL37/20%</f>
        <v>10</v>
      </c>
      <c r="DM38" s="12">
        <f>DM37/20%</f>
        <v>40</v>
      </c>
      <c r="DN38" s="12">
        <f>DN37/20%</f>
        <v>50</v>
      </c>
      <c r="DO38" s="12">
        <f>DO37/20%</f>
        <v>10</v>
      </c>
    </row>
    <row r="39" spans="1:254" x14ac:dyDescent="0.3">
      <c r="B39" s="9"/>
      <c r="C39" s="10"/>
    </row>
    <row r="40" spans="1:254" x14ac:dyDescent="0.3">
      <c r="B40" s="79" t="s">
        <v>140</v>
      </c>
      <c r="C40" s="80"/>
      <c r="D40" s="80"/>
      <c r="E40" s="81"/>
      <c r="F40" s="14"/>
    </row>
    <row r="41" spans="1:254" x14ac:dyDescent="0.3">
      <c r="B41" s="15" t="s">
        <v>141</v>
      </c>
      <c r="C41" s="16" t="s">
        <v>144</v>
      </c>
      <c r="D41" s="23">
        <f>E41/100*20</f>
        <v>5</v>
      </c>
      <c r="E41" s="17">
        <f>(C38+F38+I38+L38+O38+R38+U38)/7</f>
        <v>25</v>
      </c>
      <c r="F41" s="18"/>
    </row>
    <row r="42" spans="1:254" x14ac:dyDescent="0.3">
      <c r="B42" s="15" t="s">
        <v>142</v>
      </c>
      <c r="C42" s="19" t="s">
        <v>144</v>
      </c>
      <c r="D42" s="23">
        <v>12</v>
      </c>
      <c r="E42" s="20">
        <v>60</v>
      </c>
      <c r="F42" s="18"/>
    </row>
    <row r="43" spans="1:254" x14ac:dyDescent="0.3">
      <c r="B43" s="15" t="s">
        <v>143</v>
      </c>
      <c r="C43" s="19" t="s">
        <v>144</v>
      </c>
      <c r="D43" s="23">
        <f>E43/100*20</f>
        <v>3</v>
      </c>
      <c r="E43" s="20">
        <f>(E38+H38+K38+N38+Q38+T38+W38)/7</f>
        <v>15</v>
      </c>
      <c r="F43" s="18"/>
    </row>
    <row r="44" spans="1:254" x14ac:dyDescent="0.3">
      <c r="B44" s="15"/>
      <c r="C44" s="19"/>
      <c r="D44" s="22">
        <f>SUM(D41:D43)</f>
        <v>20</v>
      </c>
      <c r="E44" s="22">
        <f>SUM(E41:E43)</f>
        <v>100</v>
      </c>
      <c r="F44" s="18"/>
      <c r="G44" s="33"/>
      <c r="H44" s="31"/>
      <c r="I44" s="29"/>
      <c r="J44" s="29"/>
      <c r="K44" s="29"/>
    </row>
    <row r="45" spans="1:254" ht="15" customHeight="1" x14ac:dyDescent="0.3">
      <c r="B45" s="15"/>
      <c r="D45" s="63" t="s">
        <v>53</v>
      </c>
      <c r="E45" s="64"/>
      <c r="F45" s="83" t="s">
        <v>3</v>
      </c>
      <c r="G45" s="84"/>
      <c r="H45" s="31"/>
      <c r="I45" s="31"/>
      <c r="J45" s="29"/>
      <c r="K45" s="29"/>
    </row>
    <row r="46" spans="1:254" ht="15" customHeight="1" x14ac:dyDescent="0.3">
      <c r="B46" s="15" t="s">
        <v>141</v>
      </c>
      <c r="C46" s="19" t="s">
        <v>145</v>
      </c>
      <c r="D46" s="23">
        <f>E46/100*20</f>
        <v>8</v>
      </c>
      <c r="E46" s="20">
        <f>(X38+AA38+AD38+AG38+AJ38+AM38+AP38)/7</f>
        <v>40</v>
      </c>
      <c r="F46" s="23">
        <f>G46/100*20</f>
        <v>4</v>
      </c>
      <c r="G46" s="20">
        <f>(AS38+AV38+AY38+BB38+BE38)/5</f>
        <v>20</v>
      </c>
      <c r="H46" s="31">
        <v>30.7</v>
      </c>
      <c r="I46" s="31"/>
      <c r="J46" s="29"/>
      <c r="K46" s="29"/>
    </row>
    <row r="47" spans="1:254" x14ac:dyDescent="0.3">
      <c r="B47" s="15" t="s">
        <v>142</v>
      </c>
      <c r="C47" s="19" t="s">
        <v>145</v>
      </c>
      <c r="D47" s="23">
        <f>E47/100*20</f>
        <v>12</v>
      </c>
      <c r="E47" s="20">
        <f>(Y38+AB38+AE38+AH38+AK38+AN38+AQ38)/7</f>
        <v>60</v>
      </c>
      <c r="F47" s="23">
        <f>G47/100*20</f>
        <v>10.199999999999999</v>
      </c>
      <c r="G47" s="20">
        <f>(AT38+AW38+AZ38+BC38+BF38)/5</f>
        <v>51</v>
      </c>
      <c r="H47" s="31"/>
    </row>
    <row r="48" spans="1:254" x14ac:dyDescent="0.3">
      <c r="B48" s="15" t="s">
        <v>143</v>
      </c>
      <c r="C48" s="19" t="s">
        <v>145</v>
      </c>
      <c r="D48" s="23">
        <f>E48/100*20</f>
        <v>0</v>
      </c>
      <c r="E48" s="20">
        <f>(Z38+AC38+AF38+AI38+AL38+AO38+AR38)/7</f>
        <v>0</v>
      </c>
      <c r="F48" s="23">
        <f>G48/100*20</f>
        <v>5.8</v>
      </c>
      <c r="G48" s="20">
        <f>(AU38+AX38+BA38+BD38+BG38)/5</f>
        <v>29</v>
      </c>
      <c r="H48" s="31"/>
    </row>
    <row r="49" spans="2:15" x14ac:dyDescent="0.3">
      <c r="B49" s="15"/>
      <c r="C49" s="19"/>
      <c r="D49" s="22">
        <f>SUM(D46:D48)</f>
        <v>20</v>
      </c>
      <c r="E49" s="22">
        <f>SUM(E46:E48)</f>
        <v>100</v>
      </c>
      <c r="F49" s="22">
        <f>SUM(F46:F48)</f>
        <v>20</v>
      </c>
      <c r="G49" s="22">
        <f>SUM(G46:G48)</f>
        <v>100</v>
      </c>
      <c r="H49" s="31"/>
    </row>
    <row r="50" spans="2:15" x14ac:dyDescent="0.3">
      <c r="B50" s="15" t="s">
        <v>141</v>
      </c>
      <c r="C50" s="19" t="s">
        <v>146</v>
      </c>
      <c r="D50" s="23">
        <f>E50/100*20</f>
        <v>4.4000000000000004</v>
      </c>
      <c r="E50" s="20">
        <f>(BH38+BK38+BN38+BQ38+BT38)/5</f>
        <v>22</v>
      </c>
      <c r="F50" s="18"/>
      <c r="G50" s="18"/>
      <c r="H50" s="30">
        <f>SUM(E50:G50)</f>
        <v>22</v>
      </c>
    </row>
    <row r="51" spans="2:15" x14ac:dyDescent="0.3">
      <c r="B51" s="15" t="s">
        <v>142</v>
      </c>
      <c r="C51" s="19" t="s">
        <v>146</v>
      </c>
      <c r="D51" s="23">
        <f>E51/100*20</f>
        <v>10</v>
      </c>
      <c r="E51" s="20">
        <f>(BI38+BL38+BO38+BR38+BU38)/5</f>
        <v>50</v>
      </c>
      <c r="F51" s="18"/>
      <c r="G51" s="18"/>
      <c r="H51" s="31"/>
    </row>
    <row r="52" spans="2:15" x14ac:dyDescent="0.3">
      <c r="B52" s="15" t="s">
        <v>143</v>
      </c>
      <c r="C52" s="19" t="s">
        <v>146</v>
      </c>
      <c r="D52" s="23">
        <f>E52/100*20</f>
        <v>5.6000000000000005</v>
      </c>
      <c r="E52" s="20">
        <f>(BJ38+BM38+BP38+BS38+BV38)/5</f>
        <v>28</v>
      </c>
      <c r="F52" s="18"/>
      <c r="G52" s="18"/>
      <c r="H52" s="30"/>
    </row>
    <row r="53" spans="2:15" x14ac:dyDescent="0.3">
      <c r="B53" s="15"/>
      <c r="C53" s="19"/>
      <c r="D53" s="21">
        <f>SUM(D50:D52)</f>
        <v>20</v>
      </c>
      <c r="E53" s="22">
        <f>SUM(E50:E52)</f>
        <v>100</v>
      </c>
      <c r="F53" s="18"/>
      <c r="G53" s="18"/>
      <c r="H53" s="31"/>
    </row>
    <row r="54" spans="2:15" x14ac:dyDescent="0.3">
      <c r="B54" s="15"/>
      <c r="C54" s="19"/>
      <c r="D54" s="63" t="s">
        <v>101</v>
      </c>
      <c r="E54" s="64"/>
      <c r="F54" s="85" t="s">
        <v>102</v>
      </c>
      <c r="G54" s="86"/>
      <c r="H54" s="31"/>
    </row>
    <row r="55" spans="2:15" x14ac:dyDescent="0.3">
      <c r="B55" s="15" t="s">
        <v>141</v>
      </c>
      <c r="C55" s="19" t="s">
        <v>147</v>
      </c>
      <c r="D55" s="23">
        <f>E55/100*20</f>
        <v>1.75</v>
      </c>
      <c r="E55" s="20">
        <f>(BW38+BZ38+CC38+CF38)/4</f>
        <v>8.75</v>
      </c>
      <c r="F55" s="23">
        <f>G55/100*20</f>
        <v>1.666666666666667</v>
      </c>
      <c r="G55" s="20">
        <f>(CI38+CL38+CO38+CR38+CU38+CX38)/6</f>
        <v>8.3333333333333339</v>
      </c>
      <c r="H55" s="31">
        <v>9.6999999999999993</v>
      </c>
    </row>
    <row r="56" spans="2:15" x14ac:dyDescent="0.3">
      <c r="B56" s="15" t="s">
        <v>142</v>
      </c>
      <c r="C56" s="19" t="s">
        <v>147</v>
      </c>
      <c r="D56" s="23">
        <f>E56/100*20</f>
        <v>7.25</v>
      </c>
      <c r="E56" s="20">
        <f>(BX38+CA38+CD38+CG38)/4</f>
        <v>36.25</v>
      </c>
      <c r="F56" s="23">
        <f>G56/100*20</f>
        <v>9.8333333333333321</v>
      </c>
      <c r="G56" s="20">
        <f>(CJ38+CM38+CP38+CS38+CV38+CY38)/6</f>
        <v>49.166666666666664</v>
      </c>
      <c r="H56" s="31"/>
    </row>
    <row r="57" spans="2:15" x14ac:dyDescent="0.3">
      <c r="B57" s="15" t="s">
        <v>143</v>
      </c>
      <c r="C57" s="19" t="s">
        <v>147</v>
      </c>
      <c r="D57" s="23">
        <f>E57/100*20</f>
        <v>11</v>
      </c>
      <c r="E57" s="20">
        <f>(BY38+CB38+CE38+CH38)/4</f>
        <v>55</v>
      </c>
      <c r="F57" s="23">
        <f>G57/100*20</f>
        <v>8.5</v>
      </c>
      <c r="G57" s="20">
        <f>(CK38+CN38+CQ38+CT38+CW38+CZ38)/6</f>
        <v>42.5</v>
      </c>
      <c r="H57" s="31"/>
    </row>
    <row r="58" spans="2:15" x14ac:dyDescent="0.3">
      <c r="B58" s="15"/>
      <c r="C58" s="19"/>
      <c r="D58" s="21">
        <f>SUM(D55:D57)</f>
        <v>20</v>
      </c>
      <c r="E58" s="21">
        <f>SUM(E55:E57)</f>
        <v>100</v>
      </c>
      <c r="F58" s="21">
        <f>SUM(F55:F57)</f>
        <v>20</v>
      </c>
      <c r="G58" s="21">
        <f>SUM(G55:G57)</f>
        <v>100</v>
      </c>
      <c r="H58" s="31"/>
    </row>
    <row r="59" spans="2:15" x14ac:dyDescent="0.3">
      <c r="B59" s="15" t="s">
        <v>141</v>
      </c>
      <c r="C59" s="19" t="s">
        <v>148</v>
      </c>
      <c r="D59" s="23">
        <f>E59/100*20</f>
        <v>8</v>
      </c>
      <c r="E59" s="20">
        <v>40</v>
      </c>
      <c r="F59" s="18"/>
      <c r="G59" s="18"/>
      <c r="H59" s="30">
        <f>SUM(E59:G59)</f>
        <v>40</v>
      </c>
    </row>
    <row r="60" spans="2:15" x14ac:dyDescent="0.3">
      <c r="B60" s="15" t="s">
        <v>142</v>
      </c>
      <c r="C60" s="19" t="s">
        <v>148</v>
      </c>
      <c r="D60" s="23">
        <f>E60/100*20</f>
        <v>10</v>
      </c>
      <c r="E60" s="20">
        <f>(DB38+DE38+DH38+DK38+DN38)/5</f>
        <v>50</v>
      </c>
      <c r="F60" s="18"/>
      <c r="G60" s="18"/>
      <c r="H60" s="31"/>
    </row>
    <row r="61" spans="2:15" x14ac:dyDescent="0.3">
      <c r="B61" s="15" t="s">
        <v>143</v>
      </c>
      <c r="C61" s="19" t="s">
        <v>148</v>
      </c>
      <c r="D61" s="23">
        <f>E61/100*20</f>
        <v>2</v>
      </c>
      <c r="E61" s="20">
        <f>(DC38+DF38+DI38+DL38+DO38)/5</f>
        <v>10</v>
      </c>
      <c r="F61" s="18"/>
      <c r="G61" s="36"/>
      <c r="H61" s="32"/>
      <c r="I61" s="37"/>
      <c r="J61" s="37"/>
      <c r="K61" s="37"/>
      <c r="L61" s="37"/>
      <c r="M61" s="37"/>
      <c r="N61" s="37"/>
      <c r="O61" s="37"/>
    </row>
    <row r="62" spans="2:15" x14ac:dyDescent="0.3">
      <c r="B62" s="15"/>
      <c r="C62" s="19"/>
      <c r="D62" s="21">
        <v>20</v>
      </c>
      <c r="E62" s="21">
        <f>SUM(E59:E61)</f>
        <v>100</v>
      </c>
      <c r="F62" s="18"/>
      <c r="G62" s="38"/>
      <c r="H62" s="39"/>
      <c r="I62" s="40"/>
      <c r="J62" s="40"/>
      <c r="K62" s="40"/>
      <c r="L62" s="40"/>
      <c r="M62" s="40"/>
      <c r="N62" s="37"/>
      <c r="O62" s="37"/>
    </row>
    <row r="63" spans="2:15" ht="17.399999999999999" x14ac:dyDescent="0.3">
      <c r="G63" s="41"/>
      <c r="H63" s="41"/>
      <c r="I63" s="40"/>
      <c r="J63" s="40"/>
      <c r="K63" s="40"/>
      <c r="L63" s="40"/>
      <c r="M63" s="40"/>
      <c r="N63" s="37"/>
      <c r="O63" s="37"/>
    </row>
    <row r="64" spans="2:15" ht="17.399999999999999" x14ac:dyDescent="0.3">
      <c r="G64" s="41"/>
      <c r="H64" s="42"/>
      <c r="I64" s="40"/>
      <c r="J64" s="40"/>
      <c r="K64" s="40"/>
      <c r="L64" s="40"/>
      <c r="M64" s="40"/>
      <c r="N64" s="37"/>
      <c r="O64" s="37"/>
    </row>
    <row r="65" spans="7:15" ht="17.399999999999999" x14ac:dyDescent="0.3">
      <c r="G65" s="41"/>
      <c r="H65" s="43"/>
      <c r="I65" s="40"/>
      <c r="J65" s="40"/>
      <c r="K65" s="40"/>
      <c r="L65" s="40"/>
      <c r="M65" s="40"/>
      <c r="N65" s="37"/>
      <c r="O65" s="37"/>
    </row>
    <row r="66" spans="7:15" ht="17.399999999999999" x14ac:dyDescent="0.3">
      <c r="G66" s="41"/>
      <c r="H66" s="41"/>
      <c r="I66" s="40"/>
      <c r="J66" s="40"/>
      <c r="K66" s="40"/>
      <c r="L66" s="40"/>
      <c r="M66" s="40"/>
      <c r="N66" s="37"/>
      <c r="O66" s="37"/>
    </row>
    <row r="67" spans="7:15" ht="17.399999999999999" x14ac:dyDescent="0.3">
      <c r="G67" s="41"/>
      <c r="H67" s="41"/>
      <c r="I67" s="40"/>
      <c r="J67" s="40"/>
      <c r="K67" s="40"/>
      <c r="L67" s="40"/>
      <c r="M67" s="40"/>
      <c r="N67" s="37"/>
      <c r="O67" s="37"/>
    </row>
    <row r="68" spans="7:15" x14ac:dyDescent="0.3">
      <c r="G68" s="40"/>
      <c r="H68" s="40"/>
      <c r="I68" s="40"/>
      <c r="J68" s="40"/>
      <c r="K68" s="40"/>
      <c r="L68" s="40"/>
      <c r="M68" s="40"/>
      <c r="N68" s="37"/>
      <c r="O68" s="37"/>
    </row>
    <row r="69" spans="7:15" ht="17.25" customHeight="1" x14ac:dyDescent="0.3">
      <c r="G69" s="40"/>
      <c r="H69" s="40"/>
      <c r="I69" s="40"/>
      <c r="J69" s="40"/>
      <c r="K69" s="40"/>
      <c r="L69" s="40"/>
      <c r="M69" s="40"/>
      <c r="N69" s="37"/>
      <c r="O69" s="37"/>
    </row>
    <row r="70" spans="7:15" x14ac:dyDescent="0.3">
      <c r="G70" s="37"/>
      <c r="H70" s="37"/>
      <c r="I70" s="37"/>
      <c r="J70" s="37"/>
      <c r="K70" s="37"/>
      <c r="L70" s="37"/>
      <c r="M70" s="37"/>
      <c r="N70" s="37"/>
      <c r="O70" s="37"/>
    </row>
    <row r="71" spans="7:15" x14ac:dyDescent="0.3">
      <c r="G71" s="37"/>
      <c r="H71" s="37"/>
      <c r="I71" s="37"/>
      <c r="J71" s="37"/>
      <c r="K71" s="37"/>
      <c r="L71" s="37"/>
      <c r="M71" s="37"/>
      <c r="N71" s="37"/>
      <c r="O71" s="37"/>
    </row>
    <row r="72" spans="7:15" x14ac:dyDescent="0.3">
      <c r="G72" s="37"/>
      <c r="H72" s="37"/>
      <c r="I72" s="37"/>
      <c r="J72" s="37"/>
      <c r="K72" s="37"/>
      <c r="L72" s="37"/>
      <c r="M72" s="37"/>
      <c r="N72" s="37"/>
      <c r="O72" s="37"/>
    </row>
  </sheetData>
  <sortState ref="B15:B33">
    <sortCondition ref="B15"/>
  </sortState>
  <mergeCells count="116">
    <mergeCell ref="B40:E40"/>
    <mergeCell ref="D54:E54"/>
    <mergeCell ref="DM2:DN2"/>
    <mergeCell ref="F45:G45"/>
    <mergeCell ref="F54:G54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37:B37"/>
    <mergeCell ref="A38:B38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5:E45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N1" sqref="A1:XFD1"/>
    </sheetView>
  </sheetViews>
  <sheetFormatPr defaultRowHeight="14.4" x14ac:dyDescent="0.3"/>
  <cols>
    <col min="2" max="2" width="12" bestFit="1" customWidth="1"/>
    <col min="4" max="4" width="10.109375" bestFit="1" customWidth="1"/>
  </cols>
  <sheetData>
    <row r="1" spans="1:14" x14ac:dyDescent="0.3">
      <c r="A1" s="89" t="s">
        <v>219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t="s">
        <v>238</v>
      </c>
    </row>
    <row r="2" spans="1:14" x14ac:dyDescent="0.3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4" x14ac:dyDescent="0.3">
      <c r="A3" s="90" t="s">
        <v>215</v>
      </c>
      <c r="B3" s="90"/>
      <c r="C3" s="90"/>
    </row>
    <row r="4" spans="1:14" ht="94.2" x14ac:dyDescent="0.3">
      <c r="A4" s="44" t="s">
        <v>216</v>
      </c>
      <c r="B4" s="45" t="s">
        <v>55</v>
      </c>
      <c r="C4" s="45" t="s">
        <v>53</v>
      </c>
      <c r="D4" s="45" t="s">
        <v>3</v>
      </c>
      <c r="E4" s="45" t="s">
        <v>218</v>
      </c>
      <c r="F4" s="45" t="s">
        <v>101</v>
      </c>
      <c r="G4" s="45" t="s">
        <v>102</v>
      </c>
      <c r="H4" s="45" t="s">
        <v>124</v>
      </c>
      <c r="I4" s="46"/>
    </row>
    <row r="5" spans="1:14" ht="15.6" x14ac:dyDescent="0.3">
      <c r="A5" s="47" t="s">
        <v>141</v>
      </c>
      <c r="B5" s="17">
        <f>'ерте жас тобы'!E41</f>
        <v>25</v>
      </c>
      <c r="C5" s="48">
        <f>'ерте жас тобы'!E46</f>
        <v>40</v>
      </c>
      <c r="D5" s="48">
        <f>'ерте жас тобы'!G46</f>
        <v>20</v>
      </c>
      <c r="E5" s="48">
        <f>'ерте жас тобы'!E50</f>
        <v>22</v>
      </c>
      <c r="F5" s="48">
        <f>'ерте жас тобы'!E55</f>
        <v>8.75</v>
      </c>
      <c r="G5" s="48">
        <f>'ерте жас тобы'!G55</f>
        <v>8.3333333333333339</v>
      </c>
      <c r="H5" s="48">
        <f>'ерте жас тобы'!E59</f>
        <v>40</v>
      </c>
    </row>
    <row r="6" spans="1:14" ht="15.6" x14ac:dyDescent="0.3">
      <c r="A6" s="47" t="s">
        <v>142</v>
      </c>
      <c r="B6" s="20">
        <f>'ерте жас тобы'!E42</f>
        <v>60</v>
      </c>
      <c r="C6" s="48">
        <f>'ерте жас тобы'!E47</f>
        <v>60</v>
      </c>
      <c r="D6" s="48">
        <f>'ерте жас тобы'!G47</f>
        <v>51</v>
      </c>
      <c r="E6" s="48">
        <f>'ерте жас тобы'!E51</f>
        <v>50</v>
      </c>
      <c r="F6" s="48">
        <f>'ерте жас тобы'!E56</f>
        <v>36.25</v>
      </c>
      <c r="G6" s="48">
        <f>'ерте жас тобы'!G56</f>
        <v>49.166666666666664</v>
      </c>
      <c r="H6" s="48">
        <f>'ерте жас тобы'!E60</f>
        <v>50</v>
      </c>
    </row>
    <row r="7" spans="1:14" ht="15.6" x14ac:dyDescent="0.3">
      <c r="A7" s="47" t="s">
        <v>143</v>
      </c>
      <c r="B7" s="20">
        <f>'ерте жас тобы'!E43</f>
        <v>15</v>
      </c>
      <c r="C7" s="48">
        <f>'ерте жас тобы'!E48</f>
        <v>0</v>
      </c>
      <c r="D7" s="48">
        <f>'ерте жас тобы'!G48</f>
        <v>29</v>
      </c>
      <c r="E7" s="48">
        <f>'ерте жас тобы'!E52</f>
        <v>28</v>
      </c>
      <c r="F7" s="48">
        <f>'ерте жас тобы'!E57</f>
        <v>55</v>
      </c>
      <c r="G7" s="48">
        <f>'ерте жас тобы'!G57</f>
        <v>42.5</v>
      </c>
      <c r="H7" s="48">
        <f>'ерте жас тобы'!E61</f>
        <v>10</v>
      </c>
    </row>
    <row r="8" spans="1:14" ht="15.6" x14ac:dyDescent="0.3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4" ht="15.6" x14ac:dyDescent="0.3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14" x14ac:dyDescent="0.3">
      <c r="A10" s="90" t="s">
        <v>217</v>
      </c>
      <c r="B10" s="90"/>
      <c r="C10" s="90"/>
    </row>
    <row r="11" spans="1:14" ht="94.2" x14ac:dyDescent="0.3">
      <c r="A11" s="44" t="s">
        <v>216</v>
      </c>
      <c r="B11" s="45" t="s">
        <v>55</v>
      </c>
      <c r="C11" s="45" t="s">
        <v>53</v>
      </c>
      <c r="D11" s="45" t="s">
        <v>3</v>
      </c>
      <c r="E11" s="45" t="s">
        <v>218</v>
      </c>
      <c r="F11" s="45" t="s">
        <v>101</v>
      </c>
      <c r="G11" s="45" t="s">
        <v>102</v>
      </c>
      <c r="H11" s="45" t="s">
        <v>124</v>
      </c>
    </row>
    <row r="12" spans="1:14" ht="15.6" x14ac:dyDescent="0.3">
      <c r="A12" s="47" t="s">
        <v>141</v>
      </c>
      <c r="B12" s="51">
        <f>'ерте жас тобы'!D41</f>
        <v>5</v>
      </c>
      <c r="C12" s="51">
        <f>'ерте жас тобы'!D46</f>
        <v>8</v>
      </c>
      <c r="D12" s="51">
        <f>'ерте жас тобы'!F46</f>
        <v>4</v>
      </c>
      <c r="E12" s="51">
        <f>'ерте жас тобы'!D50</f>
        <v>4.4000000000000004</v>
      </c>
      <c r="F12" s="51">
        <f>'ерте жас тобы'!D55</f>
        <v>1.75</v>
      </c>
      <c r="G12" s="51">
        <f>'ерте жас тобы'!F55</f>
        <v>1.666666666666667</v>
      </c>
      <c r="H12" s="51">
        <f>'ерте жас тобы'!D59</f>
        <v>8</v>
      </c>
    </row>
    <row r="13" spans="1:14" ht="15.6" x14ac:dyDescent="0.3">
      <c r="A13" s="47" t="s">
        <v>142</v>
      </c>
      <c r="B13" s="51">
        <f>'ерте жас тобы'!D42</f>
        <v>12</v>
      </c>
      <c r="C13" s="51">
        <f>'ерте жас тобы'!D47</f>
        <v>12</v>
      </c>
      <c r="D13" s="51">
        <f>'ерте жас тобы'!F47</f>
        <v>10.199999999999999</v>
      </c>
      <c r="E13" s="51">
        <f>'ерте жас тобы'!D51</f>
        <v>10</v>
      </c>
      <c r="F13" s="51">
        <f>'ерте жас тобы'!D56</f>
        <v>7.25</v>
      </c>
      <c r="G13" s="51">
        <f>'ерте жас тобы'!F56</f>
        <v>9.8333333333333321</v>
      </c>
      <c r="H13" s="51">
        <f>'ерте жас тобы'!D60</f>
        <v>10</v>
      </c>
    </row>
    <row r="14" spans="1:14" ht="15.6" x14ac:dyDescent="0.3">
      <c r="A14" s="47" t="s">
        <v>143</v>
      </c>
      <c r="B14" s="51">
        <f>'ерте жас тобы'!D43</f>
        <v>3</v>
      </c>
      <c r="C14" s="51">
        <f>'ерте жас тобы'!D48</f>
        <v>0</v>
      </c>
      <c r="D14" s="51">
        <f>'ерте жас тобы'!F48</f>
        <v>5.8</v>
      </c>
      <c r="E14" s="51">
        <f>'ерте жас тобы'!D52</f>
        <v>5.6000000000000005</v>
      </c>
      <c r="F14" s="51">
        <f>'ерте жас тобы'!D57</f>
        <v>11</v>
      </c>
      <c r="G14" s="51">
        <f>'ерте жас тобы'!F57</f>
        <v>8.5</v>
      </c>
      <c r="H14" s="51">
        <f>'ерте жас тобы'!D61</f>
        <v>2</v>
      </c>
    </row>
    <row r="15" spans="1:14" x14ac:dyDescent="0.3">
      <c r="A15" s="90" t="s">
        <v>220</v>
      </c>
      <c r="B15" s="90"/>
      <c r="C15" s="90"/>
    </row>
    <row r="34" spans="1:3" x14ac:dyDescent="0.3">
      <c r="A34" s="90" t="s">
        <v>221</v>
      </c>
      <c r="B34" s="90"/>
      <c r="C34" s="90"/>
    </row>
  </sheetData>
  <mergeCells count="5">
    <mergeCell ref="A1:M2"/>
    <mergeCell ref="A3:C3"/>
    <mergeCell ref="A10:C10"/>
    <mergeCell ref="A15:C15"/>
    <mergeCell ref="A34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topLeftCell="A10" workbookViewId="0">
      <selection activeCell="K8" sqref="K8"/>
    </sheetView>
  </sheetViews>
  <sheetFormatPr defaultRowHeight="14.4" x14ac:dyDescent="0.3"/>
  <cols>
    <col min="2" max="2" width="28.5546875" customWidth="1"/>
    <col min="3" max="3" width="7.5546875" customWidth="1"/>
    <col min="4" max="5" width="7" customWidth="1"/>
    <col min="6" max="6" width="7.5546875" customWidth="1"/>
    <col min="7" max="7" width="7.33203125" customWidth="1"/>
    <col min="8" max="8" width="7.88671875" customWidth="1"/>
    <col min="9" max="9" width="7" customWidth="1"/>
    <col min="10" max="10" width="6" customWidth="1"/>
    <col min="11" max="11" width="5" customWidth="1"/>
    <col min="12" max="12" width="5.88671875" customWidth="1"/>
    <col min="13" max="13" width="5.5546875" customWidth="1"/>
    <col min="14" max="14" width="4.44140625" customWidth="1"/>
    <col min="15" max="15" width="6.33203125" customWidth="1"/>
    <col min="16" max="16" width="6" customWidth="1"/>
    <col min="17" max="17" width="4.5546875" customWidth="1"/>
    <col min="18" max="18" width="5.5546875" customWidth="1"/>
    <col min="19" max="19" width="6" customWidth="1"/>
    <col min="20" max="20" width="5.44140625" customWidth="1"/>
    <col min="21" max="21" width="5.5546875" customWidth="1"/>
    <col min="22" max="22" width="6.33203125" customWidth="1"/>
    <col min="23" max="23" width="5.5546875" customWidth="1"/>
    <col min="24" max="24" width="5.44140625" customWidth="1"/>
    <col min="25" max="25" width="6.33203125" customWidth="1"/>
    <col min="26" max="26" width="5.33203125" customWidth="1"/>
    <col min="27" max="27" width="6.44140625" customWidth="1"/>
  </cols>
  <sheetData>
    <row r="1" spans="1:27" ht="15.6" x14ac:dyDescent="0.3">
      <c r="A1" s="5" t="s">
        <v>19</v>
      </c>
      <c r="B1" s="94" t="s">
        <v>237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6" x14ac:dyDescent="0.3">
      <c r="A2" s="7"/>
      <c r="B2" s="6"/>
      <c r="C2" s="6"/>
      <c r="D2" s="6"/>
      <c r="E2" s="6"/>
      <c r="F2" s="6"/>
      <c r="G2" s="6"/>
    </row>
    <row r="3" spans="1:27" ht="16.5" customHeight="1" x14ac:dyDescent="0.3">
      <c r="A3" s="95" t="s">
        <v>0</v>
      </c>
      <c r="B3" s="95" t="s">
        <v>1</v>
      </c>
      <c r="C3" s="93" t="s">
        <v>222</v>
      </c>
      <c r="D3" s="93"/>
      <c r="E3" s="93"/>
      <c r="F3" s="93"/>
      <c r="G3" s="93"/>
      <c r="H3" s="93" t="s">
        <v>2</v>
      </c>
      <c r="I3" s="93"/>
      <c r="J3" s="93"/>
      <c r="K3" s="93"/>
      <c r="L3" s="93"/>
      <c r="M3" s="93" t="s">
        <v>223</v>
      </c>
      <c r="N3" s="93"/>
      <c r="O3" s="93"/>
      <c r="P3" s="93"/>
      <c r="Q3" s="93"/>
      <c r="R3" s="93" t="s">
        <v>100</v>
      </c>
      <c r="S3" s="93"/>
      <c r="T3" s="93"/>
      <c r="U3" s="93"/>
      <c r="V3" s="93"/>
      <c r="W3" s="93" t="s">
        <v>224</v>
      </c>
      <c r="X3" s="93"/>
      <c r="Y3" s="93"/>
      <c r="Z3" s="93"/>
      <c r="AA3" s="93"/>
    </row>
    <row r="4" spans="1:27" ht="16.5" customHeight="1" x14ac:dyDescent="0.3">
      <c r="A4" s="96"/>
      <c r="B4" s="96"/>
      <c r="C4" s="93" t="s">
        <v>217</v>
      </c>
      <c r="D4" s="93"/>
      <c r="E4" s="93"/>
      <c r="F4" s="91" t="s">
        <v>225</v>
      </c>
      <c r="G4" s="91" t="s">
        <v>216</v>
      </c>
      <c r="H4" s="93" t="s">
        <v>217</v>
      </c>
      <c r="I4" s="93"/>
      <c r="J4" s="93"/>
      <c r="K4" s="91" t="s">
        <v>225</v>
      </c>
      <c r="L4" s="91" t="s">
        <v>216</v>
      </c>
      <c r="M4" s="93" t="s">
        <v>217</v>
      </c>
      <c r="N4" s="93"/>
      <c r="O4" s="93"/>
      <c r="P4" s="91" t="s">
        <v>225</v>
      </c>
      <c r="Q4" s="91" t="s">
        <v>216</v>
      </c>
      <c r="R4" s="93" t="s">
        <v>217</v>
      </c>
      <c r="S4" s="93"/>
      <c r="T4" s="93"/>
      <c r="U4" s="91" t="s">
        <v>225</v>
      </c>
      <c r="V4" s="91" t="s">
        <v>216</v>
      </c>
      <c r="W4" s="93" t="s">
        <v>217</v>
      </c>
      <c r="X4" s="93"/>
      <c r="Y4" s="93"/>
      <c r="Z4" s="91" t="s">
        <v>225</v>
      </c>
      <c r="AA4" s="91" t="s">
        <v>216</v>
      </c>
    </row>
    <row r="5" spans="1:27" ht="16.5" customHeight="1" x14ac:dyDescent="0.3">
      <c r="A5" s="97"/>
      <c r="B5" s="97"/>
      <c r="C5" s="52" t="s">
        <v>226</v>
      </c>
      <c r="D5" s="52" t="s">
        <v>227</v>
      </c>
      <c r="E5" s="52" t="s">
        <v>228</v>
      </c>
      <c r="F5" s="92"/>
      <c r="G5" s="92"/>
      <c r="H5" s="52" t="s">
        <v>226</v>
      </c>
      <c r="I5" s="52" t="s">
        <v>227</v>
      </c>
      <c r="J5" s="52" t="s">
        <v>228</v>
      </c>
      <c r="K5" s="92"/>
      <c r="L5" s="92"/>
      <c r="M5" s="52" t="s">
        <v>226</v>
      </c>
      <c r="N5" s="52" t="s">
        <v>227</v>
      </c>
      <c r="O5" s="52" t="s">
        <v>228</v>
      </c>
      <c r="P5" s="92"/>
      <c r="Q5" s="92"/>
      <c r="R5" s="52" t="s">
        <v>226</v>
      </c>
      <c r="S5" s="52" t="s">
        <v>227</v>
      </c>
      <c r="T5" s="52" t="s">
        <v>228</v>
      </c>
      <c r="U5" s="92"/>
      <c r="V5" s="92"/>
      <c r="W5" s="52" t="s">
        <v>226</v>
      </c>
      <c r="X5" s="52" t="s">
        <v>227</v>
      </c>
      <c r="Y5" s="52" t="s">
        <v>228</v>
      </c>
      <c r="Z5" s="92"/>
      <c r="AA5" s="92"/>
    </row>
    <row r="6" spans="1:27" ht="16.5" customHeight="1" x14ac:dyDescent="0.3">
      <c r="A6" s="53">
        <v>1</v>
      </c>
      <c r="B6" s="54" t="str">
        <f>'ерте жас тобы'!B33</f>
        <v xml:space="preserve">Саматов Имран </v>
      </c>
      <c r="C6" s="55">
        <f>'ерте жас тобы'!C15+'ерте жас тобы'!F15+'ерте жас тобы'!I15+'ерте жас тобы'!L15+'ерте жас тобы'!O15+'ерте жас тобы'!R15+'ерте жас тобы'!U15</f>
        <v>7</v>
      </c>
      <c r="D6" s="55">
        <f>'ерте жас тобы'!D15+'ерте жас тобы'!G15+'ерте жас тобы'!J15+'ерте жас тобы'!M15+'ерте жас тобы'!P15+'ерте жас тобы'!S15+'ерте жас тобы'!V15</f>
        <v>0</v>
      </c>
      <c r="E6" s="55">
        <f>'ерте жас тобы'!E15+'ерте жас тобы'!H15+'ерте жас тобы'!K15+'ерте жас тобы'!N15+'ерте жас тобы'!Q15+'ерте жас тобы'!T15+'ерте жас тобы'!W15</f>
        <v>0</v>
      </c>
      <c r="F6" s="56">
        <f t="shared" ref="F6:F24" si="0">IFERROR(((C6*3)+(D6*2)+(E6*1))/(C6+D6+E6),)</f>
        <v>3</v>
      </c>
      <c r="G6" s="57" t="str">
        <f t="shared" ref="G6:G24" si="1">IF(F6&gt;=2.5,"IIІ", IF(F6&gt;=1.5,"IІ",IF(F6&gt;=1,"I"," ")))</f>
        <v>IIІ</v>
      </c>
      <c r="H6" s="55">
        <f>'ерте жас тобы'!X15+'ерте жас тобы'!AA15+'ерте жас тобы'!AD15+'ерте жас тобы'!AG15+'ерте жас тобы'!AJ15+'ерте жас тобы'!AM15+'ерте жас тобы'!AP15+'ерте жас тобы'!AS15+'ерте жас тобы'!AV15+'ерте жас тобы'!AY15+'ерте жас тобы'!BB15+'ерте жас тобы'!BE15</f>
        <v>1</v>
      </c>
      <c r="I6" s="55">
        <f>'ерте жас тобы'!Y15+'ерте жас тобы'!AB15+'ерте жас тобы'!AE15+'ерте жас тобы'!AH15+'ерте жас тобы'!AK15+'ерте жас тобы'!AN15+'ерте жас тобы'!AQ15+'ерте жас тобы'!AT15+'ерте жас тобы'!AW15+'ерте жас тобы'!AZ15+'ерте жас тобы'!BC15+'ерте жас тобы'!BF15</f>
        <v>10</v>
      </c>
      <c r="J6" s="55">
        <f>'ерте жас тобы'!Z15+'ерте жас тобы'!AC15+'ерте жас тобы'!AF15+'ерте жас тобы'!AI15+'ерте жас тобы'!AL15+'ерте жас тобы'!AO15+'ерте жас тобы'!AR15+'ерте жас тобы'!AU15+'ерте жас тобы'!AX15+'ерте жас тобы'!BA15+'ерте жас тобы'!BD15+'ерте жас тобы'!BG15</f>
        <v>1</v>
      </c>
      <c r="K6" s="56">
        <f>IFERROR(((H6*3)+(I6*2)+(J6*1))/(H6+I6+J6),)</f>
        <v>2</v>
      </c>
      <c r="L6" s="57" t="str">
        <f t="shared" ref="L6:L24" si="2">IF(K6&gt;=2.5,"IIІ", IF(K6&gt;=1.5,"IІ",IF(K6&gt;=1,"I"," ")))</f>
        <v>IІ</v>
      </c>
      <c r="M6" s="55">
        <f>'ерте жас тобы'!BH15+'ерте жас тобы'!BK15+'ерте жас тобы'!BN15+'ерте жас тобы'!BQ15+'ерте жас тобы'!BT15</f>
        <v>0</v>
      </c>
      <c r="N6" s="55">
        <f>'ерте жас тобы'!BI15+'ерте жас тобы'!BL15+'ерте жас тобы'!BO15+'ерте жас тобы'!BR15+'ерте жас тобы'!BU15</f>
        <v>4</v>
      </c>
      <c r="O6" s="55">
        <f>'ерте жас тобы'!BJ15+'ерте жас тобы'!BM15+'ерте жас тобы'!BP15+'ерте жас тобы'!BS15+'ерте жас тобы'!BV15</f>
        <v>1</v>
      </c>
      <c r="P6" s="56">
        <f>IFERROR(((M6*3)+(N6*2)+(O6*1))/(M6+N6+O6),)</f>
        <v>1.8</v>
      </c>
      <c r="Q6" s="57" t="str">
        <f>IF(P6&gt;=2.5,"IIІ", IF(P6&gt;=1.5,"IІ",IF(P6&gt;=1,"I"," ")))</f>
        <v>IІ</v>
      </c>
      <c r="R6" s="55">
        <f>'ерте жас тобы'!BW15+'ерте жас тобы'!BZ15+'ерте жас тобы'!CC15+'ерте жас тобы'!CF15+'ерте жас тобы'!CI15+'ерте жас тобы'!CL15+'ерте жас тобы'!CO15+'ерте жас тобы'!CR15+'ерте жас тобы'!CU15+'ерте жас тобы'!CX15</f>
        <v>1</v>
      </c>
      <c r="S6" s="55">
        <f>'ерте жас тобы'!BX15+'ерте жас тобы'!CA15+'ерте жас тобы'!CD15+'ерте жас тобы'!CH15+'ерте жас тобы'!CJ15+'ерте жас тобы'!CM15+'ерте жас тобы'!CP15+'ерте жас тобы'!CS15+'ерте жас тобы'!CV15+'ерте жас тобы'!CY15</f>
        <v>9</v>
      </c>
      <c r="T6" s="55">
        <f>'ерте жас тобы'!BY15+'ерте жас тобы'!CB15+'ерте жас тобы'!CE15+'ерте жас тобы'!CH15+'ерте жас тобы'!CK15+'ерте жас тобы'!CN15+'ерте жас тобы'!CQ15+'ерте жас тобы'!CT15+'ерте жас тобы'!CW15+'ерте жас тобы'!CZ15</f>
        <v>1</v>
      </c>
      <c r="U6" s="56">
        <f>IFERROR(((R6*3)+(S6*2)+(T6*1))/(R6+S6+T6),)</f>
        <v>2</v>
      </c>
      <c r="V6" s="57" t="str">
        <f t="shared" ref="V6:V24" si="3">IF(U6&gt;=2.5,"IIІ", IF(U6&gt;=1.5,"IІ",IF(U6&gt;=1,"I"," ")))</f>
        <v>IІ</v>
      </c>
      <c r="W6" s="55">
        <f>'ерте жас тобы'!DA15+'ерте жас тобы'!DD15+'ерте жас тобы'!DG15+'ерте жас тобы'!DJ15+'ерте жас тобы'!DM15</f>
        <v>5</v>
      </c>
      <c r="X6" s="55">
        <f>'ерте жас тобы'!DB15+'ерте жас тобы'!DE15+'ерте жас тобы'!DH15+'ерте жас тобы'!DK15+'ерте жас тобы'!DN15</f>
        <v>0</v>
      </c>
      <c r="Y6" s="55">
        <f>'ерте жас тобы'!DC15+'ерте жас тобы'!DF15+'ерте жас тобы'!DI15+'ерте жас тобы'!DL15+'ерте жас тобы'!DO15</f>
        <v>0</v>
      </c>
      <c r="Z6" s="56">
        <f>IFERROR(((W6*3)+(X6*2)+(Y6*1))/(W6+X6+Y6),)</f>
        <v>3</v>
      </c>
      <c r="AA6" s="57" t="str">
        <f t="shared" ref="AA6:AA29" si="4">IF(Z6&gt;=2.5,"IIІ", IF(Z6&gt;=1.5,"IІ",IF(Z6&gt;=1,"I"," ")))</f>
        <v>IIІ</v>
      </c>
    </row>
    <row r="7" spans="1:27" ht="16.5" customHeight="1" x14ac:dyDescent="0.3">
      <c r="A7" s="1">
        <v>2</v>
      </c>
      <c r="B7" s="54" t="str">
        <f>'ерте жас тобы'!B20</f>
        <v xml:space="preserve">Инат Ақтөре </v>
      </c>
      <c r="C7" s="55">
        <f>'ерте жас тобы'!C16+'ерте жас тобы'!F16+'ерте жас тобы'!I16+'ерте жас тобы'!L16+'ерте жас тобы'!O16+'ерте жас тобы'!R16+'ерте жас тобы'!U16</f>
        <v>0</v>
      </c>
      <c r="D7" s="55">
        <f>'ерте жас тобы'!D16+'ерте жас тобы'!G16+'ерте жас тобы'!J16+'ерте жас тобы'!M16+'ерте жас тобы'!P16+'ерте жас тобы'!S16+'ерте жас тобы'!V16</f>
        <v>7</v>
      </c>
      <c r="E7" s="55">
        <f>'ерте жас тобы'!E16+'ерте жас тобы'!H16+'ерте жас тобы'!K16+'ерте жас тобы'!N16+'ерте жас тобы'!Q16+'ерте жас тобы'!T16+'ерте жас тобы'!W16</f>
        <v>0</v>
      </c>
      <c r="F7" s="56">
        <f t="shared" si="0"/>
        <v>2</v>
      </c>
      <c r="G7" s="57" t="str">
        <f t="shared" si="1"/>
        <v>IІ</v>
      </c>
      <c r="H7" s="55">
        <f>'ерте жас тобы'!X16+'ерте жас тобы'!AA16+'ерте жас тобы'!AD16+'ерте жас тобы'!AG16+'ерте жас тобы'!AJ16+'ерте жас тобы'!AM16+'ерте жас тобы'!AP16+'ерте жас тобы'!AS16+'ерте жас тобы'!AV16+'ерте жас тобы'!AY16+'ерте жас тобы'!BB16+'ерте жас тобы'!BE16</f>
        <v>8</v>
      </c>
      <c r="I7" s="55">
        <f>'ерте жас тобы'!Y16+'ерте жас тобы'!AB16+'ерте жас тобы'!AE16+'ерте жас тобы'!AH16+'ерте жас тобы'!AK16+'ерте жас тобы'!AN16+'ерте жас тобы'!AQ16+'ерте жас тобы'!AT16+'ерте жас тобы'!AW16+'ерте жас тобы'!AZ16+'ерте жас тобы'!BC16+'ерте жас тобы'!BF16</f>
        <v>3</v>
      </c>
      <c r="J7" s="55">
        <f>'ерте жас тобы'!Z16+'ерте жас тобы'!AC16+'ерте жас тобы'!AF16+'ерте жас тобы'!AI16+'ерте жас тобы'!AL16+'ерте жас тобы'!AO16+'ерте жас тобы'!AR16+'ерте жас тобы'!AU16+'ерте жас тобы'!AX16+'ерте жас тобы'!BA16+'ерте жас тобы'!BD16+'ерте жас тобы'!BG16</f>
        <v>1</v>
      </c>
      <c r="K7" s="56">
        <f t="shared" ref="K7:K24" si="5">IFERROR(((H7*3)+(I7*2)+(J7*1))/(H7+I7+J7),)</f>
        <v>2.5833333333333335</v>
      </c>
      <c r="L7" s="57" t="str">
        <f t="shared" si="2"/>
        <v>IIІ</v>
      </c>
      <c r="M7" s="55">
        <f>'ерте жас тобы'!BH16+'ерте жас тобы'!BK16+'ерте жас тобы'!BN16+'ерте жас тобы'!BQ16+'ерте жас тобы'!BT16</f>
        <v>1</v>
      </c>
      <c r="N7" s="55">
        <f>'ерте жас тобы'!BI16+'ерте жас тобы'!BL16+'ерте жас тобы'!BO16+'ерте жас тобы'!BR16+'ерте жас тобы'!BU16</f>
        <v>0</v>
      </c>
      <c r="O7" s="55">
        <f>'ерте жас тобы'!BJ16+'ерте жас тобы'!BM16+'ерте жас тобы'!BP16+'ерте жас тобы'!BS16+'ерте жас тобы'!BV16</f>
        <v>4</v>
      </c>
      <c r="P7" s="56">
        <f t="shared" ref="P7:P24" si="6">IFERROR(((M7*3)+(N7*2)+(O7*1))/(M7+N7+O7),)</f>
        <v>1.4</v>
      </c>
      <c r="Q7" s="57" t="str">
        <f t="shared" ref="Q7:Q24" si="7">IF(P7&gt;=2.5,"IIІ", IF(P7&gt;=1.5,"IІ",IF(P7&gt;=1,"I"," ")))</f>
        <v>I</v>
      </c>
      <c r="R7" s="55">
        <f>'ерте жас тобы'!BW16+'ерте жас тобы'!BZ16+'ерте жас тобы'!CC16+'ерте жас тобы'!CF16+'ерте жас тобы'!CI16+'ерте жас тобы'!CL16+'ерте жас тобы'!CO16+'ерте жас тобы'!CR16+'ерте жас тобы'!CU16+'ерте жас тобы'!CX16</f>
        <v>1</v>
      </c>
      <c r="S7" s="55">
        <f>'ерте жас тобы'!BX16+'ерте жас тобы'!CA16+'ерте жас тобы'!CD16+'ерте жас тобы'!CH16+'ерте жас тобы'!CJ16+'ерте жас тобы'!CM16+'ерте жас тобы'!CP16+'ерте жас тобы'!CS16+'ерте жас тобы'!CV16+'ерте жас тобы'!CY16</f>
        <v>3</v>
      </c>
      <c r="T7" s="55">
        <f>'ерте жас тобы'!BY16+'ерте жас тобы'!CB16+'ерте жас тобы'!CE16+'ерте жас тобы'!CH16+'ерте жас тобы'!CK16+'ерте жас тобы'!CN16+'ерте жас тобы'!CQ16+'ерте жас тобы'!CT16+'ерте жас тобы'!CW16+'ерте жас тобы'!CZ16</f>
        <v>6</v>
      </c>
      <c r="U7" s="56">
        <f t="shared" ref="U7:U24" si="8">IFERROR(((R7*3)+(S7*2)+(T7*1))/(R7+S7+T7),)</f>
        <v>1.5</v>
      </c>
      <c r="V7" s="57" t="str">
        <f t="shared" si="3"/>
        <v>IІ</v>
      </c>
      <c r="W7" s="55">
        <f>'ерте жас тобы'!DA16+'ерте жас тобы'!DD16+'ерте жас тобы'!DG16+'ерте жас тобы'!DJ16+'ерте жас тобы'!DM16</f>
        <v>0</v>
      </c>
      <c r="X7" s="55">
        <f>'ерте жас тобы'!DB16+'ерте жас тобы'!DE16+'ерте жас тобы'!DH16+'ерте жас тобы'!DK16+'ерте жас тобы'!DN16</f>
        <v>5</v>
      </c>
      <c r="Y7" s="55">
        <f>'ерте жас тобы'!DC16+'ерте жас тобы'!DF16+'ерте жас тобы'!DI16+'ерте жас тобы'!DL16+'ерте жас тобы'!DO16</f>
        <v>0</v>
      </c>
      <c r="Z7" s="56">
        <f t="shared" ref="Z7:Z24" si="9">IFERROR(((W7*3)+(X7*2)+(Y7*1))/(W7+X7+Y7),)</f>
        <v>2</v>
      </c>
      <c r="AA7" s="57" t="str">
        <f t="shared" si="4"/>
        <v>IІ</v>
      </c>
    </row>
    <row r="8" spans="1:27" ht="16.5" customHeight="1" x14ac:dyDescent="0.3">
      <c r="A8" s="1">
        <v>3</v>
      </c>
      <c r="B8" s="54" t="str">
        <f>'ерте жас тобы'!B18</f>
        <v xml:space="preserve">Балғынбай Айлина </v>
      </c>
      <c r="C8" s="55">
        <f>'ерте жас тобы'!C17+'ерте жас тобы'!F17+'ерте жас тобы'!I17+'ерте жас тобы'!L17+'ерте жас тобы'!O17+'ерте жас тобы'!R17+'ерте жас тобы'!U17</f>
        <v>0</v>
      </c>
      <c r="D8" s="55">
        <f>'ерте жас тобы'!D17+'ерте жас тобы'!G17+'ерте жас тобы'!J17+'ерте жас тобы'!M17+'ерте жас тобы'!P17+'ерте жас тобы'!S17+'ерте жас тобы'!V17</f>
        <v>0</v>
      </c>
      <c r="E8" s="55">
        <f>'ерте жас тобы'!E17+'ерте жас тобы'!H17+'ерте жас тобы'!K17+'ерте жас тобы'!N17+'ерте жас тобы'!Q17+'ерте жас тобы'!T17+'ерте жас тобы'!W17</f>
        <v>7</v>
      </c>
      <c r="F8" s="56">
        <f t="shared" si="0"/>
        <v>1</v>
      </c>
      <c r="G8" s="57" t="str">
        <f t="shared" si="1"/>
        <v>I</v>
      </c>
      <c r="H8" s="55">
        <f>'ерте жас тобы'!X17+'ерте жас тобы'!AA17+'ерте жас тобы'!AD17+'ерте жас тобы'!AG17+'ерте жас тобы'!AJ17+'ерте жас тобы'!AM17+'ерте жас тобы'!AP17+'ерте жас тобы'!AS17+'ерте жас тобы'!AV17+'ерте жас тобы'!AY17+'ерте жас тобы'!BB17+'ерте жас тобы'!BE17</f>
        <v>2</v>
      </c>
      <c r="I8" s="55">
        <f>'ерте жас тобы'!Y17+'ерте жас тобы'!AB17+'ерте жас тобы'!AE17+'ерте жас тобы'!AH17+'ерте жас тобы'!AK17+'ерте жас тобы'!AN17+'ерте жас тобы'!AQ17+'ерте жас тобы'!AT17+'ерте жас тобы'!AW17+'ерте жас тобы'!AZ17+'ерте жас тобы'!BC17+'ерте жас тобы'!BF17</f>
        <v>10</v>
      </c>
      <c r="J8" s="55">
        <f>'ерте жас тобы'!Z17+'ерте жас тобы'!AC17+'ерте жас тобы'!AF17+'ерте жас тобы'!AI17+'ерте жас тобы'!AL17+'ерте жас тобы'!AO17+'ерте жас тобы'!AR17+'ерте жас тобы'!AU17+'ерте жас тобы'!AX17+'ерте жас тобы'!BA17+'ерте жас тобы'!BD17+'ерте жас тобы'!BG17</f>
        <v>0</v>
      </c>
      <c r="K8" s="56">
        <f t="shared" si="5"/>
        <v>2.1666666666666665</v>
      </c>
      <c r="L8" s="57" t="str">
        <f t="shared" si="2"/>
        <v>IІ</v>
      </c>
      <c r="M8" s="55">
        <f>'ерте жас тобы'!BH17+'ерте жас тобы'!BK17+'ерте жас тобы'!BN17+'ерте жас тобы'!BQ17+'ерте жас тобы'!BT17</f>
        <v>5</v>
      </c>
      <c r="N8" s="55">
        <f>'ерте жас тобы'!BI17+'ерте жас тобы'!BL17+'ерте жас тобы'!BO17+'ерте жас тобы'!BR17+'ерте жас тобы'!BU17</f>
        <v>0</v>
      </c>
      <c r="O8" s="55">
        <f>'ерте жас тобы'!BJ17+'ерте жас тобы'!BM17+'ерте жас тобы'!BP17+'ерте жас тобы'!BS17+'ерте жас тобы'!BV17</f>
        <v>0</v>
      </c>
      <c r="P8" s="56">
        <f t="shared" si="6"/>
        <v>3</v>
      </c>
      <c r="Q8" s="57" t="str">
        <f t="shared" si="7"/>
        <v>IIІ</v>
      </c>
      <c r="R8" s="55">
        <f>'ерте жас тобы'!BW17+'ерте жас тобы'!BZ17+'ерте жас тобы'!CC17+'ерте жас тобы'!CF17+'ерте жас тобы'!CI17+'ерте жас тобы'!CL17+'ерте жас тобы'!CO17+'ерте жас тобы'!CR17+'ерте жас тобы'!CU17+'ерте жас тобы'!CX17</f>
        <v>0</v>
      </c>
      <c r="S8" s="55">
        <f>'ерте жас тобы'!BX17+'ерте жас тобы'!CA17+'ерте жас тобы'!CD17+'ерте жас тобы'!CH17+'ерте жас тобы'!CJ17+'ерте жас тобы'!CM17+'ерте жас тобы'!CP17+'ерте жас тобы'!CS17+'ерте жас тобы'!CV17+'ерте жас тобы'!CY17</f>
        <v>7</v>
      </c>
      <c r="T8" s="55">
        <f>'ерте жас тобы'!BY17+'ерте жас тобы'!CB17+'ерте жас тобы'!CE17+'ерте жас тобы'!CH17+'ерте жас тобы'!CK17+'ерте жас тобы'!CN17+'ерте жас тобы'!CQ17+'ерте жас тобы'!CT17+'ерте жас тобы'!CW17+'ерте жас тобы'!CZ17</f>
        <v>2</v>
      </c>
      <c r="U8" s="56">
        <f t="shared" si="8"/>
        <v>1.7777777777777777</v>
      </c>
      <c r="V8" s="57" t="str">
        <f t="shared" si="3"/>
        <v>IІ</v>
      </c>
      <c r="W8" s="55">
        <f>'ерте жас тобы'!DA17+'ерте жас тобы'!DD17+'ерте жас тобы'!DG17+'ерте жас тобы'!DJ17+'ерте жас тобы'!DM17</f>
        <v>5</v>
      </c>
      <c r="X8" s="55">
        <f>'ерте жас тобы'!DB17+'ерте жас тобы'!DE17+'ерте жас тобы'!DH17+'ерте жас тобы'!DK17+'ерте жас тобы'!DN17</f>
        <v>0</v>
      </c>
      <c r="Y8" s="55">
        <f>'ерте жас тобы'!DC17+'ерте жас тобы'!DF17+'ерте жас тобы'!DI17+'ерте жас тобы'!DL17+'ерте жас тобы'!DO17</f>
        <v>0</v>
      </c>
      <c r="Z8" s="56">
        <f t="shared" si="9"/>
        <v>3</v>
      </c>
      <c r="AA8" s="57" t="str">
        <f t="shared" si="4"/>
        <v>IIІ</v>
      </c>
    </row>
    <row r="9" spans="1:27" ht="16.5" customHeight="1" x14ac:dyDescent="0.3">
      <c r="A9" s="1">
        <v>4</v>
      </c>
      <c r="B9" s="54" t="str">
        <f>'ерте жас тобы'!B27</f>
        <v xml:space="preserve">Нұрлыбек Айсана </v>
      </c>
      <c r="C9" s="55">
        <f>'ерте жас тобы'!C18+'ерте жас тобы'!F18+'ерте жас тобы'!I18+'ерте жас тобы'!L18+'ерте жас тобы'!O18+'ерте жас тобы'!R18+'ерте жас тобы'!U18</f>
        <v>7</v>
      </c>
      <c r="D9" s="55">
        <f>'ерте жас тобы'!D18+'ерте жас тобы'!G18+'ерте жас тобы'!J18+'ерте жас тобы'!M18+'ерте жас тобы'!P18+'ерте жас тобы'!S18+'ерте жас тобы'!V18</f>
        <v>0</v>
      </c>
      <c r="E9" s="55">
        <f>'ерте жас тобы'!E18+'ерте жас тобы'!H18+'ерте жас тобы'!K18+'ерте жас тобы'!N18+'ерте жас тобы'!Q18+'ерте жас тобы'!T18+'ерте жас тобы'!W18</f>
        <v>0</v>
      </c>
      <c r="F9" s="56">
        <f t="shared" si="0"/>
        <v>3</v>
      </c>
      <c r="G9" s="57" t="str">
        <f t="shared" si="1"/>
        <v>IIІ</v>
      </c>
      <c r="H9" s="55">
        <f>'ерте жас тобы'!X18+'ерте жас тобы'!AA18+'ерте жас тобы'!AD18+'ерте жас тобы'!AG18+'ерте жас тобы'!AJ18+'ерте жас тобы'!AM18+'ерте жас тобы'!AP18+'ерте жас тобы'!AS18+'ерте жас тобы'!AV18+'ерте жас тобы'!AY18+'ерте жас тобы'!BB18+'ерте жас тобы'!BE18</f>
        <v>1</v>
      </c>
      <c r="I9" s="55">
        <f>'ерте жас тобы'!Y18+'ерте жас тобы'!AB18+'ерте жас тобы'!AE18+'ерте жас тобы'!AH18+'ерте жас тобы'!AK18+'ерте жас тобы'!AN18+'ерте жас тобы'!AQ18+'ерте жас тобы'!AT18+'ерте жас тобы'!AW18+'ерте жас тобы'!AZ18+'ерте жас тобы'!BC18+'ерте жас тобы'!BF18</f>
        <v>10</v>
      </c>
      <c r="J9" s="55">
        <f>'ерте жас тобы'!Z18+'ерте жас тобы'!AC18+'ерте жас тобы'!AF18+'ерте жас тобы'!AI18+'ерте жас тобы'!AL18+'ерте жас тобы'!AO18+'ерте жас тобы'!AR18+'ерте жас тобы'!AU18+'ерте жас тобы'!AX18+'ерте жас тобы'!BA18+'ерте жас тобы'!BD18+'ерте жас тобы'!BG18</f>
        <v>1</v>
      </c>
      <c r="K9" s="56">
        <f t="shared" si="5"/>
        <v>2</v>
      </c>
      <c r="L9" s="57" t="str">
        <f t="shared" si="2"/>
        <v>IІ</v>
      </c>
      <c r="M9" s="55">
        <f>'ерте жас тобы'!BH18+'ерте жас тобы'!BK18+'ерте жас тобы'!BN18+'ерте жас тобы'!BQ18+'ерте жас тобы'!BT18</f>
        <v>0</v>
      </c>
      <c r="N9" s="55">
        <f>'ерте жас тобы'!BI18+'ерте жас тобы'!BL18+'ерте жас тобы'!BO18+'ерте жас тобы'!BR18+'ерте жас тобы'!BU18</f>
        <v>4</v>
      </c>
      <c r="O9" s="55">
        <f>'ерте жас тобы'!BJ18+'ерте жас тобы'!BM18+'ерте жас тобы'!BP18+'ерте жас тобы'!BS18+'ерте жас тобы'!BV18</f>
        <v>1</v>
      </c>
      <c r="P9" s="56">
        <f t="shared" si="6"/>
        <v>1.8</v>
      </c>
      <c r="Q9" s="57" t="str">
        <f t="shared" si="7"/>
        <v>IІ</v>
      </c>
      <c r="R9" s="55">
        <f>'ерте жас тобы'!BW18+'ерте жас тобы'!BZ18+'ерте жас тобы'!CC18+'ерте жас тобы'!CF18+'ерте жас тобы'!CI18+'ерте жас тобы'!CL18+'ерте жас тобы'!CO18+'ерте жас тобы'!CR18+'ерте жас тобы'!CU18+'ерте жас тобы'!CX18</f>
        <v>1</v>
      </c>
      <c r="S9" s="55">
        <f>'ерте жас тобы'!BX18+'ерте жас тобы'!CA18+'ерте жас тобы'!CD18+'ерте жас тобы'!CH18+'ерте жас тобы'!CJ18+'ерте жас тобы'!CM18+'ерте жас тобы'!CP18+'ерте жас тобы'!CS18+'ерте жас тобы'!CV18+'ерте жас тобы'!CY18</f>
        <v>9</v>
      </c>
      <c r="T9" s="55">
        <f>'ерте жас тобы'!BY18+'ерте жас тобы'!CB18+'ерте жас тобы'!CE18+'ерте жас тобы'!CH18+'ерте жас тобы'!CK18+'ерте жас тобы'!CN18+'ерте жас тобы'!CQ18+'ерте жас тобы'!CT18+'ерте жас тобы'!CW18+'ерте жас тобы'!CZ18</f>
        <v>1</v>
      </c>
      <c r="U9" s="56">
        <f t="shared" si="8"/>
        <v>2</v>
      </c>
      <c r="V9" s="57" t="str">
        <f t="shared" si="3"/>
        <v>IІ</v>
      </c>
      <c r="W9" s="55">
        <f>'ерте жас тобы'!DA18+'ерте жас тобы'!DD18+'ерте жас тобы'!DG18+'ерте жас тобы'!DJ18+'ерте жас тобы'!DM18</f>
        <v>5</v>
      </c>
      <c r="X9" s="55">
        <f>'ерте жас тобы'!DB18+'ерте жас тобы'!DE18+'ерте жас тобы'!DH18+'ерте жас тобы'!DK18+'ерте жас тобы'!DN18</f>
        <v>0</v>
      </c>
      <c r="Y9" s="55">
        <f>'ерте жас тобы'!DC18+'ерте жас тобы'!DF18+'ерте жас тобы'!DI18+'ерте жас тобы'!DL18+'ерте жас тобы'!DO18</f>
        <v>0</v>
      </c>
      <c r="Z9" s="56">
        <f t="shared" si="9"/>
        <v>3</v>
      </c>
      <c r="AA9" s="57" t="str">
        <f t="shared" si="4"/>
        <v>IIІ</v>
      </c>
    </row>
    <row r="10" spans="1:27" ht="16.5" customHeight="1" x14ac:dyDescent="0.3">
      <c r="A10" s="1">
        <v>5</v>
      </c>
      <c r="B10" s="54" t="str">
        <f>'ерте жас тобы'!B29</f>
        <v>Орынжай Асылтай</v>
      </c>
      <c r="C10" s="55">
        <f>'ерте жас тобы'!C19+'ерте жас тобы'!F19+'ерте жас тобы'!I19+'ерте жас тобы'!L19+'ерте жас тобы'!O19+'ерте жас тобы'!R19+'ерте жас тобы'!U19</f>
        <v>7</v>
      </c>
      <c r="D10" s="55">
        <f>'ерте жас тобы'!D19+'ерте жас тобы'!G19+'ерте жас тобы'!J19+'ерте жас тобы'!M19+'ерте жас тобы'!P19+'ерте жас тобы'!S19+'ерте жас тобы'!V19</f>
        <v>0</v>
      </c>
      <c r="E10" s="55">
        <f>'ерте жас тобы'!E19+'ерте жас тобы'!H19+'ерте жас тобы'!K19+'ерте жас тобы'!N19+'ерте жас тобы'!Q19+'ерте жас тобы'!T19+'ерте жас тобы'!W19</f>
        <v>0</v>
      </c>
      <c r="F10" s="56">
        <f t="shared" si="0"/>
        <v>3</v>
      </c>
      <c r="G10" s="57" t="str">
        <f t="shared" si="1"/>
        <v>IIІ</v>
      </c>
      <c r="H10" s="55">
        <f>'ерте жас тобы'!X19+'ерте жас тобы'!AA19+'ерте жас тобы'!AD19+'ерте жас тобы'!AG19+'ерте жас тобы'!AJ19+'ерте жас тобы'!AM19+'ерте жас тобы'!AP19+'ерте жас тобы'!AS19+'ерте жас тобы'!AV19+'ерте жас тобы'!AY19+'ерте жас тобы'!BB19+'ерте жас тобы'!BE19</f>
        <v>2</v>
      </c>
      <c r="I10" s="55">
        <f>'ерте жас тобы'!Y19+'ерте жас тобы'!AB19+'ерте жас тобы'!AE19+'ерте жас тобы'!AH19+'ерте жас тобы'!AK19+'ерте жас тобы'!AN19+'ерте жас тобы'!AQ19+'ерте жас тобы'!AT19+'ерте жас тобы'!AW19+'ерте жас тобы'!AZ19+'ерте жас тобы'!BC19+'ерте жас тобы'!BF19</f>
        <v>10</v>
      </c>
      <c r="J10" s="55">
        <f>'ерте жас тобы'!Z19+'ерте жас тобы'!AC19+'ерте жас тобы'!AF19+'ерте жас тобы'!AI19+'ерте жас тобы'!AL19+'ерте жас тобы'!AO19+'ерте жас тобы'!AR19+'ерте жас тобы'!AU19+'ерте жас тобы'!AX19+'ерте жас тобы'!BA19+'ерте жас тобы'!BD19+'ерте жас тобы'!BG19</f>
        <v>0</v>
      </c>
      <c r="K10" s="56">
        <f t="shared" si="5"/>
        <v>2.1666666666666665</v>
      </c>
      <c r="L10" s="57" t="str">
        <f t="shared" si="2"/>
        <v>IІ</v>
      </c>
      <c r="M10" s="55">
        <f>'ерте жас тобы'!BH19+'ерте жас тобы'!BK19+'ерте жас тобы'!BN19+'ерте жас тобы'!BQ19+'ерте жас тобы'!BT19</f>
        <v>0</v>
      </c>
      <c r="N10" s="55">
        <f>'ерте жас тобы'!BI19+'ерте жас тобы'!BL19+'ерте жас тобы'!BO19+'ерте жас тобы'!BR19+'ерте жас тобы'!BU19</f>
        <v>5</v>
      </c>
      <c r="O10" s="55">
        <f>'ерте жас тобы'!BJ19+'ерте жас тобы'!BM19+'ерте жас тобы'!BP19+'ерте жас тобы'!BS19+'ерте жас тобы'!BV19</f>
        <v>0</v>
      </c>
      <c r="P10" s="56">
        <f t="shared" si="6"/>
        <v>2</v>
      </c>
      <c r="Q10" s="57" t="str">
        <f t="shared" si="7"/>
        <v>IІ</v>
      </c>
      <c r="R10" s="55">
        <f>'ерте жас тобы'!BW19+'ерте жас тобы'!BZ19+'ерте жас тобы'!CC19+'ерте жас тобы'!CF19+'ерте жас тобы'!CI19+'ерте жас тобы'!CL19+'ерте жас тобы'!CO19+'ерте жас тобы'!CR19+'ерте жас тобы'!CU19+'ерте жас тобы'!CX19</f>
        <v>4</v>
      </c>
      <c r="S10" s="55">
        <f>'ерте жас тобы'!BX19+'ерте жас тобы'!CA19+'ерте жас тобы'!CD19+'ерте жас тобы'!CH19+'ерте жас тобы'!CJ19+'ерте жас тобы'!CM19+'ерте жас тобы'!CP19+'ерте жас тобы'!CS19+'ерте жас тобы'!CV19+'ерте жас тобы'!CY19</f>
        <v>5</v>
      </c>
      <c r="T10" s="55">
        <f>'ерте жас тобы'!BY19+'ерте жас тобы'!CB19+'ерте жас тобы'!CE19+'ерте жас тобы'!CH19+'ерте жас тобы'!CK19+'ерте жас тобы'!CN19+'ерте жас тобы'!CQ19+'ерте жас тобы'!CT19+'ерте жас тобы'!CW19+'ерте жас тобы'!CZ19</f>
        <v>0</v>
      </c>
      <c r="U10" s="56">
        <f t="shared" si="8"/>
        <v>2.4444444444444446</v>
      </c>
      <c r="V10" s="57" t="str">
        <f t="shared" si="3"/>
        <v>IІ</v>
      </c>
      <c r="W10" s="55">
        <f>'ерте жас тобы'!DA19+'ерте жас тобы'!DD19+'ерте жас тобы'!DG19+'ерте жас тобы'!DJ19+'ерте жас тобы'!DM19</f>
        <v>5</v>
      </c>
      <c r="X10" s="55">
        <f>'ерте жас тобы'!DB19+'ерте жас тобы'!DE19+'ерте жас тобы'!DH19+'ерте жас тобы'!DK19+'ерте жас тобы'!DN19</f>
        <v>0</v>
      </c>
      <c r="Y10" s="55">
        <f>'ерте жас тобы'!DC19+'ерте жас тобы'!DF19+'ерте жас тобы'!DI19+'ерте жас тобы'!DL19+'ерте жас тобы'!DO19</f>
        <v>0</v>
      </c>
      <c r="Z10" s="56">
        <f t="shared" si="9"/>
        <v>3</v>
      </c>
      <c r="AA10" s="57" t="str">
        <f t="shared" si="4"/>
        <v>IIІ</v>
      </c>
    </row>
    <row r="11" spans="1:27" ht="16.5" customHeight="1" x14ac:dyDescent="0.3">
      <c r="A11" s="1">
        <v>6</v>
      </c>
      <c r="B11" s="54" t="str">
        <f>'ерте жас тобы'!B17</f>
        <v xml:space="preserve">Асылбек Медина </v>
      </c>
      <c r="C11" s="55">
        <f>'ерте жас тобы'!C20+'ерте жас тобы'!F20+'ерте жас тобы'!I20+'ерте жас тобы'!L20+'ерте жас тобы'!O20+'ерте жас тобы'!R20+'ерте жас тобы'!U20</f>
        <v>0</v>
      </c>
      <c r="D11" s="55">
        <f>'ерте жас тобы'!D20+'ерте жас тобы'!G20+'ерте жас тобы'!J20+'ерте жас тобы'!M20+'ерте жас тобы'!P20+'ерте жас тобы'!S20+'ерте жас тобы'!V20</f>
        <v>7</v>
      </c>
      <c r="E11" s="55">
        <f>'ерте жас тобы'!E20+'ерте жас тобы'!H20+'ерте жас тобы'!K20+'ерте жас тобы'!N20+'ерте жас тобы'!Q20+'ерте жас тобы'!T20+'ерте жас тобы'!W20</f>
        <v>0</v>
      </c>
      <c r="F11" s="56">
        <f t="shared" si="0"/>
        <v>2</v>
      </c>
      <c r="G11" s="57" t="str">
        <f t="shared" si="1"/>
        <v>IІ</v>
      </c>
      <c r="H11" s="55">
        <f>'ерте жас тобы'!X20+'ерте жас тобы'!AA20+'ерте жас тобы'!AD20+'ерте жас тобы'!AG20+'ерте жас тобы'!AJ20+'ерте жас тобы'!AM20+'ерте жас тобы'!AP20+'ерте жас тобы'!AS20+'ерте жас тобы'!AV20+'ерте жас тобы'!AY20+'ерте жас тобы'!BB20+'ерте жас тобы'!BE20</f>
        <v>8</v>
      </c>
      <c r="I11" s="55">
        <f>'ерте жас тобы'!Y20+'ерте жас тобы'!AB20+'ерте жас тобы'!AE20+'ерте жас тобы'!AH20+'ерте жас тобы'!AK20+'ерте жас тобы'!AN20+'ерте жас тобы'!AQ20+'ерте жас тобы'!AT20+'ерте жас тобы'!AW20+'ерте жас тобы'!AZ20+'ерте жас тобы'!BC20+'ерте жас тобы'!BF20</f>
        <v>3</v>
      </c>
      <c r="J11" s="55">
        <f>'ерте жас тобы'!Z20+'ерте жас тобы'!AC20+'ерте жас тобы'!AF20+'ерте жас тобы'!AI20+'ерте жас тобы'!AL20+'ерте жас тобы'!AO20+'ерте жас тобы'!AR20+'ерте жас тобы'!AU20+'ерте жас тобы'!AX20+'ерте жас тобы'!BA20+'ерте жас тобы'!BD20+'ерте жас тобы'!BG20</f>
        <v>1</v>
      </c>
      <c r="K11" s="56">
        <f t="shared" si="5"/>
        <v>2.5833333333333335</v>
      </c>
      <c r="L11" s="57" t="str">
        <f t="shared" si="2"/>
        <v>IIІ</v>
      </c>
      <c r="M11" s="55">
        <f>'ерте жас тобы'!BH20+'ерте жас тобы'!BK20+'ерте жас тобы'!BN20+'ерте жас тобы'!BQ20+'ерте жас тобы'!BT20</f>
        <v>1</v>
      </c>
      <c r="N11" s="55">
        <f>'ерте жас тобы'!BI20+'ерте жас тобы'!BL20+'ерте жас тобы'!BO20+'ерте жас тобы'!BR20+'ерте жас тобы'!BU20</f>
        <v>0</v>
      </c>
      <c r="O11" s="55">
        <f>'ерте жас тобы'!BJ20+'ерте жас тобы'!BM20+'ерте жас тобы'!BP20+'ерте жас тобы'!BS20+'ерте жас тобы'!BV20</f>
        <v>4</v>
      </c>
      <c r="P11" s="56">
        <f t="shared" si="6"/>
        <v>1.4</v>
      </c>
      <c r="Q11" s="57" t="str">
        <f t="shared" si="7"/>
        <v>I</v>
      </c>
      <c r="R11" s="55">
        <f>'ерте жас тобы'!BW20+'ерте жас тобы'!BZ20+'ерте жас тобы'!CC20+'ерте жас тобы'!CF20+'ерте жас тобы'!CI20+'ерте жас тобы'!CL20+'ерте жас тобы'!CO20+'ерте жас тобы'!CR20+'ерте жас тобы'!CU20+'ерте жас тобы'!CX20</f>
        <v>1</v>
      </c>
      <c r="S11" s="55">
        <f>'ерте жас тобы'!BX20+'ерте жас тобы'!CA20+'ерте жас тобы'!CD20+'ерте жас тобы'!CH20+'ерте жас тобы'!CJ20+'ерте жас тобы'!CM20+'ерте жас тобы'!CP20+'ерте жас тобы'!CS20+'ерте жас тобы'!CV20+'ерте жас тобы'!CY20</f>
        <v>3</v>
      </c>
      <c r="T11" s="55">
        <f>'ерте жас тобы'!BY20+'ерте жас тобы'!CB20+'ерте жас тобы'!CE20+'ерте жас тобы'!CH20+'ерте жас тобы'!CK20+'ерте жас тобы'!CN20+'ерте жас тобы'!CQ20+'ерте жас тобы'!CT20+'ерте жас тобы'!CW20+'ерте жас тобы'!CZ20</f>
        <v>6</v>
      </c>
      <c r="U11" s="56">
        <f t="shared" si="8"/>
        <v>1.5</v>
      </c>
      <c r="V11" s="57" t="str">
        <f t="shared" si="3"/>
        <v>IІ</v>
      </c>
      <c r="W11" s="55">
        <f>'ерте жас тобы'!DA20+'ерте жас тобы'!DD20+'ерте жас тобы'!DG20+'ерте жас тобы'!DJ20+'ерте жас тобы'!DM20</f>
        <v>0</v>
      </c>
      <c r="X11" s="55">
        <f>'ерте жас тобы'!DB20+'ерте жас тобы'!DE20+'ерте жас тобы'!DH20+'ерте жас тобы'!DK20+'ерте жас тобы'!DN20</f>
        <v>5</v>
      </c>
      <c r="Y11" s="55">
        <f>'ерте жас тобы'!DC20+'ерте жас тобы'!DF20+'ерте жас тобы'!DI20+'ерте жас тобы'!DL20+'ерте жас тобы'!DO20</f>
        <v>0</v>
      </c>
      <c r="Z11" s="56">
        <f t="shared" si="9"/>
        <v>2</v>
      </c>
      <c r="AA11" s="57" t="str">
        <f t="shared" si="4"/>
        <v>IІ</v>
      </c>
    </row>
    <row r="12" spans="1:27" ht="16.5" customHeight="1" x14ac:dyDescent="0.3">
      <c r="A12" s="1">
        <v>7</v>
      </c>
      <c r="B12" s="54">
        <f>'ерте жас тобы'!B35</f>
        <v>0</v>
      </c>
      <c r="C12" s="55">
        <f>'ерте жас тобы'!C21+'ерте жас тобы'!F21+'ерте жас тобы'!I21+'ерте жас тобы'!L21+'ерте жас тобы'!O21+'ерте жас тобы'!R21+'ерте жас тобы'!U21</f>
        <v>0</v>
      </c>
      <c r="D12" s="55">
        <f>'ерте жас тобы'!D21+'ерте жас тобы'!G21+'ерте жас тобы'!J21+'ерте жас тобы'!M21+'ерте жас тобы'!P21+'ерте жас тобы'!S21+'ерте жас тобы'!V21</f>
        <v>7</v>
      </c>
      <c r="E12" s="55">
        <f>'ерте жас тобы'!E21+'ерте жас тобы'!H21+'ерте жас тобы'!K21+'ерте жас тобы'!N21+'ерте жас тобы'!Q21+'ерте жас тобы'!T21+'ерте жас тобы'!W21</f>
        <v>0</v>
      </c>
      <c r="F12" s="56">
        <f t="shared" si="0"/>
        <v>2</v>
      </c>
      <c r="G12" s="57" t="str">
        <f t="shared" si="1"/>
        <v>IІ</v>
      </c>
      <c r="H12" s="55">
        <f>'ерте жас тобы'!X21+'ерте жас тобы'!AA21+'ерте жас тобы'!AD21+'ерте жас тобы'!AG21+'ерте жас тобы'!AJ21+'ерте жас тобы'!AM21+'ерте жас тобы'!AP21+'ерте жас тобы'!AS21+'ерте жас тобы'!AV21+'ерте жас тобы'!AY21+'ерте жас тобы'!BB21+'ерте жас тобы'!BE21</f>
        <v>0</v>
      </c>
      <c r="I12" s="55">
        <f>'ерте жас тобы'!Y21+'ерте жас тобы'!AB21+'ерте жас тобы'!AE21+'ерте жас тобы'!AH21+'ерте жас тобы'!AK21+'ерте жас тобы'!AN21+'ерте жас тобы'!AQ21+'ерте жас тобы'!AT21+'ерте жас тобы'!AW21+'ерте жас тобы'!AZ21+'ерте жас тобы'!BC21+'ерте жас тобы'!BF21</f>
        <v>10</v>
      </c>
      <c r="J12" s="55">
        <f>'ерте жас тобы'!Z21+'ерте жас тобы'!AC21+'ерте жас тобы'!AF21+'ерте жас тобы'!AI21+'ерте жас тобы'!AL21+'ерте жас тобы'!AO21+'ерте жас тобы'!AR21+'ерте жас тобы'!AU21+'ерте жас тобы'!AX21+'ерте жас тобы'!BA21+'ерте жас тобы'!BD21+'ерте жас тобы'!BG21</f>
        <v>2</v>
      </c>
      <c r="K12" s="56">
        <f t="shared" si="5"/>
        <v>1.8333333333333333</v>
      </c>
      <c r="L12" s="57" t="str">
        <f t="shared" si="2"/>
        <v>IІ</v>
      </c>
      <c r="M12" s="55">
        <f>'ерте жас тобы'!BH21+'ерте жас тобы'!BK21+'ерте жас тобы'!BN21+'ерте жас тобы'!BQ21+'ерте жас тобы'!BT21</f>
        <v>0</v>
      </c>
      <c r="N12" s="55">
        <f>'ерте жас тобы'!BI21+'ерте жас тобы'!BL21+'ерте жас тобы'!BO21+'ерте жас тобы'!BR21+'ерте жас тобы'!BU21</f>
        <v>0</v>
      </c>
      <c r="O12" s="55">
        <f>'ерте жас тобы'!BJ21+'ерте жас тобы'!BM21+'ерте жас тобы'!BP21+'ерте жас тобы'!BS21+'ерте жас тобы'!BV21</f>
        <v>5</v>
      </c>
      <c r="P12" s="56">
        <f t="shared" si="6"/>
        <v>1</v>
      </c>
      <c r="Q12" s="57" t="str">
        <f t="shared" si="7"/>
        <v>I</v>
      </c>
      <c r="R12" s="55">
        <f>'ерте жас тобы'!BW21+'ерте жас тобы'!BZ21+'ерте жас тобы'!CC21+'ерте жас тобы'!CF21+'ерте жас тобы'!CI21+'ерте жас тобы'!CL21+'ерте жас тобы'!CO21+'ерте жас тобы'!CR21+'ерте жас тобы'!CU21+'ерте жас тобы'!CX21</f>
        <v>0</v>
      </c>
      <c r="S12" s="55">
        <f>'ерте жас тобы'!BX21+'ерте жас тобы'!CA21+'ерте жас тобы'!CD21+'ерте жас тобы'!CH21+'ерте жас тобы'!CJ21+'ерте жас тобы'!CM21+'ерте жас тобы'!CP21+'ерте жас тобы'!CS21+'ерте жас тобы'!CV21+'ерте жас тобы'!CY21</f>
        <v>4</v>
      </c>
      <c r="T12" s="55">
        <f>'ерте жас тобы'!BY21+'ерте жас тобы'!CB21+'ерте жас тобы'!CE21+'ерте жас тобы'!CH21+'ерте жас тобы'!CK21+'ерте жас тобы'!CN21+'ерте жас тобы'!CQ21+'ерте жас тобы'!CT21+'ерте жас тобы'!CW21+'ерте жас тобы'!CZ21</f>
        <v>7</v>
      </c>
      <c r="U12" s="56">
        <f t="shared" si="8"/>
        <v>1.3636363636363635</v>
      </c>
      <c r="V12" s="57" t="str">
        <f t="shared" si="3"/>
        <v>I</v>
      </c>
      <c r="W12" s="55">
        <f>'ерте жас тобы'!DA21+'ерте жас тобы'!DD21+'ерте жас тобы'!DG21+'ерте жас тобы'!DJ21+'ерте жас тобы'!DM21</f>
        <v>0</v>
      </c>
      <c r="X12" s="55">
        <f>'ерте жас тобы'!DB21+'ерте жас тобы'!DE21+'ерте жас тобы'!DH21+'ерте жас тобы'!DK21+'ерте жас тобы'!DN21</f>
        <v>5</v>
      </c>
      <c r="Y12" s="55">
        <f>'ерте жас тобы'!DC21+'ерте жас тобы'!DF21+'ерте жас тобы'!DI21+'ерте жас тобы'!DL21+'ерте жас тобы'!DO21</f>
        <v>0</v>
      </c>
      <c r="Z12" s="56">
        <f t="shared" si="9"/>
        <v>2</v>
      </c>
      <c r="AA12" s="57" t="str">
        <f t="shared" si="4"/>
        <v>IІ</v>
      </c>
    </row>
    <row r="13" spans="1:27" ht="16.5" customHeight="1" x14ac:dyDescent="0.3">
      <c r="A13" s="34">
        <v>8</v>
      </c>
      <c r="B13" s="54" t="str">
        <f>'ерте жас тобы'!B24</f>
        <v xml:space="preserve">Қуанышов Азиз </v>
      </c>
      <c r="C13" s="55">
        <f>'ерте жас тобы'!C22+'ерте жас тобы'!F22+'ерте жас тобы'!I22+'ерте жас тобы'!L22+'ерте жас тобы'!O22+'ерте жас тобы'!R22+'ерте жас тобы'!U22</f>
        <v>7</v>
      </c>
      <c r="D13" s="55">
        <f>'ерте жас тобы'!D22+'ерте жас тобы'!G22+'ерте жас тобы'!J22+'ерте жас тобы'!M22+'ерте жас тобы'!P22+'ерте жас тобы'!S22+'ерте жас тобы'!V22</f>
        <v>0</v>
      </c>
      <c r="E13" s="55">
        <f>'ерте жас тобы'!E22+'ерте жас тобы'!H22+'ерте жас тобы'!K22+'ерте жас тобы'!N22+'ерте жас тобы'!Q22+'ерте жас тобы'!T22+'ерте жас тобы'!W22</f>
        <v>0</v>
      </c>
      <c r="F13" s="56">
        <f t="shared" si="0"/>
        <v>3</v>
      </c>
      <c r="G13" s="57" t="str">
        <f t="shared" si="1"/>
        <v>IIІ</v>
      </c>
      <c r="H13" s="55">
        <f>'ерте жас тобы'!X22+'ерте жас тобы'!AA22+'ерте жас тобы'!AD22+'ерте жас тобы'!AG22+'ерте жас тобы'!AJ22+'ерте жас тобы'!AM22+'ерте жас тобы'!AP22+'ерте жас тобы'!AS22+'ерте жас тобы'!AV22+'ерте жас тобы'!AY22+'ерте жас тобы'!BB22+'ерте жас тобы'!BE22</f>
        <v>1</v>
      </c>
      <c r="I13" s="55">
        <f>'ерте жас тобы'!Y22+'ерте жас тобы'!AB22+'ерте жас тобы'!AE22+'ерте жас тобы'!AH22+'ерте жас тобы'!AK22+'ерте жас тобы'!AN22+'ерте жас тобы'!AQ22+'ерте жас тобы'!AT22+'ерте жас тобы'!AW22+'ерте жас тобы'!AZ22+'ерте жас тобы'!BC22+'ерте жас тобы'!BF22</f>
        <v>10</v>
      </c>
      <c r="J13" s="55">
        <f>'ерте жас тобы'!Z22+'ерте жас тобы'!AC22+'ерте жас тобы'!AF22+'ерте жас тобы'!AI22+'ерте жас тобы'!AL22+'ерте жас тобы'!AO22+'ерте жас тобы'!AR22+'ерте жас тобы'!AU22+'ерте жас тобы'!AX22+'ерте жас тобы'!BA22+'ерте жас тобы'!BD22+'ерте жас тобы'!BG22</f>
        <v>1</v>
      </c>
      <c r="K13" s="56">
        <f t="shared" si="5"/>
        <v>2</v>
      </c>
      <c r="L13" s="57" t="str">
        <f t="shared" si="2"/>
        <v>IІ</v>
      </c>
      <c r="M13" s="55">
        <f>'ерте жас тобы'!BH22+'ерте жас тобы'!BK22+'ерте жас тобы'!BN22+'ерте жас тобы'!BQ22+'ерте жас тобы'!BT22</f>
        <v>0</v>
      </c>
      <c r="N13" s="55">
        <f>'ерте жас тобы'!BI22+'ерте жас тобы'!BL22+'ерте жас тобы'!BO22+'ерте жас тобы'!BR22+'ерте жас тобы'!BU22</f>
        <v>4</v>
      </c>
      <c r="O13" s="55">
        <f>'ерте жас тобы'!BJ22+'ерте жас тобы'!BM22+'ерте жас тобы'!BP22+'ерте жас тобы'!BS22+'ерте жас тобы'!BV22</f>
        <v>1</v>
      </c>
      <c r="P13" s="56">
        <f t="shared" si="6"/>
        <v>1.8</v>
      </c>
      <c r="Q13" s="57" t="str">
        <f t="shared" si="7"/>
        <v>IІ</v>
      </c>
      <c r="R13" s="55">
        <f>'ерте жас тобы'!BW22+'ерте жас тобы'!BZ22+'ерте жас тобы'!CC22+'ерте жас тобы'!CF22+'ерте жас тобы'!CI22+'ерте жас тобы'!CL22+'ерте жас тобы'!CO22+'ерте жас тобы'!CR22+'ерте жас тобы'!CU22+'ерте жас тобы'!CX22</f>
        <v>1</v>
      </c>
      <c r="S13" s="55">
        <f>'ерте жас тобы'!BX22+'ерте жас тобы'!CA22+'ерте жас тобы'!CD22+'ерте жас тобы'!CH22+'ерте жас тобы'!CJ22+'ерте жас тобы'!CM22+'ерте жас тобы'!CP22+'ерте жас тобы'!CS22+'ерте жас тобы'!CV22+'ерте жас тобы'!CY22</f>
        <v>9</v>
      </c>
      <c r="T13" s="55">
        <f>'ерте жас тобы'!BY22+'ерте жас тобы'!CB22+'ерте жас тобы'!CE22+'ерте жас тобы'!CH22+'ерте жас тобы'!CK22+'ерте жас тобы'!CN22+'ерте жас тобы'!CQ22+'ерте жас тобы'!CT22+'ерте жас тобы'!CW22+'ерте жас тобы'!CZ22</f>
        <v>1</v>
      </c>
      <c r="U13" s="56">
        <f t="shared" si="8"/>
        <v>2</v>
      </c>
      <c r="V13" s="57" t="str">
        <f t="shared" si="3"/>
        <v>IІ</v>
      </c>
      <c r="W13" s="55">
        <f>'ерте жас тобы'!DA22+'ерте жас тобы'!DD22+'ерте жас тобы'!DG22+'ерте жас тобы'!DJ22+'ерте жас тобы'!DM22</f>
        <v>5</v>
      </c>
      <c r="X13" s="55">
        <f>'ерте жас тобы'!DB22+'ерте жас тобы'!DE22+'ерте жас тобы'!DH22+'ерте жас тобы'!DK22+'ерте жас тобы'!DN22</f>
        <v>0</v>
      </c>
      <c r="Y13" s="55">
        <f>'ерте жас тобы'!DC22+'ерте жас тобы'!DF22+'ерте жас тобы'!DI22+'ерте жас тобы'!DL22+'ерте жас тобы'!DO22</f>
        <v>0</v>
      </c>
      <c r="Z13" s="56">
        <f t="shared" si="9"/>
        <v>3</v>
      </c>
      <c r="AA13" s="57" t="str">
        <f t="shared" si="4"/>
        <v>IIІ</v>
      </c>
    </row>
    <row r="14" spans="1:27" ht="16.5" customHeight="1" x14ac:dyDescent="0.3">
      <c r="A14" s="34">
        <v>9</v>
      </c>
      <c r="B14" s="54" t="str">
        <f>'ерте жас тобы'!B15</f>
        <v>Амангелді Аяна</v>
      </c>
      <c r="C14" s="55">
        <f>'ерте жас тобы'!C23+'ерте жас тобы'!F23+'ерте жас тобы'!I23+'ерте жас тобы'!L23+'ерте жас тобы'!O23+'ерте жас тобы'!R23+'ерте жас тобы'!U23</f>
        <v>0</v>
      </c>
      <c r="D14" s="55">
        <f>'ерте жас тобы'!D23+'ерте жас тобы'!G23+'ерте жас тобы'!J23+'ерте жас тобы'!M23+'ерте жас тобы'!P23+'ерте жас тобы'!S23+'ерте жас тобы'!V23</f>
        <v>0</v>
      </c>
      <c r="E14" s="55">
        <f>'ерте жас тобы'!E23+'ерте жас тобы'!H23+'ерте жас тобы'!K23+'ерте жас тобы'!N23+'ерте жас тобы'!Q23+'ерте жас тобы'!T23+'ерте жас тобы'!W23</f>
        <v>7</v>
      </c>
      <c r="F14" s="56">
        <f t="shared" si="0"/>
        <v>1</v>
      </c>
      <c r="G14" s="57" t="str">
        <f t="shared" si="1"/>
        <v>I</v>
      </c>
      <c r="H14" s="55">
        <f>'ерте жас тобы'!X23+'ерте жас тобы'!AA23+'ерте жас тобы'!AD23+'ерте жас тобы'!AG23+'ерте жас тобы'!AJ23+'ерте жас тобы'!AM23+'ерте жас тобы'!AP23+'ерте жас тобы'!AS23+'ерте жас тобы'!AV23+'ерте жас тобы'!AY23+'ерте жас тобы'!BB23+'ерте жас тобы'!BE23</f>
        <v>2</v>
      </c>
      <c r="I14" s="55">
        <f>'ерте жас тобы'!Y23+'ерте жас тобы'!AB23+'ерте жас тобы'!AE23+'ерте жас тобы'!AH23+'ерте жас тобы'!AK23+'ерте жас тобы'!AN23+'ерте жас тобы'!AQ23+'ерте жас тобы'!AT23+'ерте жас тобы'!AW23+'ерте жас тобы'!AZ23+'ерте жас тобы'!BC23+'ерте жас тобы'!BF23</f>
        <v>10</v>
      </c>
      <c r="J14" s="55">
        <f>'ерте жас тобы'!Z23+'ерте жас тобы'!AC23+'ерте жас тобы'!AF23+'ерте жас тобы'!AI23+'ерте жас тобы'!AL23+'ерте жас тобы'!AO23+'ерте жас тобы'!AR23+'ерте жас тобы'!AU23+'ерте жас тобы'!AX23+'ерте жас тобы'!BA23+'ерте жас тобы'!BD23+'ерте жас тобы'!BG23</f>
        <v>0</v>
      </c>
      <c r="K14" s="56">
        <f t="shared" si="5"/>
        <v>2.1666666666666665</v>
      </c>
      <c r="L14" s="57" t="str">
        <f t="shared" si="2"/>
        <v>IІ</v>
      </c>
      <c r="M14" s="55">
        <f>'ерте жас тобы'!BH23+'ерте жас тобы'!BK23+'ерте жас тобы'!BN23+'ерте жас тобы'!BQ23+'ерте жас тобы'!BT23</f>
        <v>5</v>
      </c>
      <c r="N14" s="55">
        <f>'ерте жас тобы'!BI23+'ерте жас тобы'!BL23+'ерте жас тобы'!BO23+'ерте жас тобы'!BR23+'ерте жас тобы'!BU23</f>
        <v>0</v>
      </c>
      <c r="O14" s="55">
        <f>'ерте жас тобы'!BJ23+'ерте жас тобы'!BM23+'ерте жас тобы'!BP23+'ерте жас тобы'!BS23+'ерте жас тобы'!BV23</f>
        <v>0</v>
      </c>
      <c r="P14" s="56">
        <f t="shared" si="6"/>
        <v>3</v>
      </c>
      <c r="Q14" s="57" t="str">
        <f t="shared" si="7"/>
        <v>IIІ</v>
      </c>
      <c r="R14" s="55">
        <f>'ерте жас тобы'!BW23+'ерте жас тобы'!BZ23+'ерте жас тобы'!CC23+'ерте жас тобы'!CF23+'ерте жас тобы'!CI23+'ерте жас тобы'!CL23+'ерте жас тобы'!CO23+'ерте жас тобы'!CR23+'ерте жас тобы'!CU23+'ерте жас тобы'!CX23</f>
        <v>0</v>
      </c>
      <c r="S14" s="55">
        <f>'ерте жас тобы'!BX23+'ерте жас тобы'!CA23+'ерте жас тобы'!CD23+'ерте жас тобы'!CH23+'ерте жас тобы'!CJ23+'ерте жас тобы'!CM23+'ерте жас тобы'!CP23+'ерте жас тобы'!CS23+'ерте жас тобы'!CV23+'ерте жас тобы'!CY23</f>
        <v>7</v>
      </c>
      <c r="T14" s="55">
        <f>'ерте жас тобы'!BY23+'ерте жас тобы'!CB23+'ерте жас тобы'!CE23+'ерте жас тобы'!CH23+'ерте жас тобы'!CK23+'ерте жас тобы'!CN23+'ерте жас тобы'!CQ23+'ерте жас тобы'!CT23+'ерте жас тобы'!CW23+'ерте жас тобы'!CZ23</f>
        <v>2</v>
      </c>
      <c r="U14" s="56">
        <f t="shared" si="8"/>
        <v>1.7777777777777777</v>
      </c>
      <c r="V14" s="57" t="str">
        <f t="shared" si="3"/>
        <v>IІ</v>
      </c>
      <c r="W14" s="55">
        <f>'ерте жас тобы'!DA23+'ерте жас тобы'!DD23+'ерте жас тобы'!DG23+'ерте жас тобы'!DJ23+'ерте жас тобы'!DM23</f>
        <v>5</v>
      </c>
      <c r="X14" s="55">
        <f>'ерте жас тобы'!DB23+'ерте жас тобы'!DE23+'ерте жас тобы'!DH23+'ерте жас тобы'!DK23+'ерте жас тобы'!DN23</f>
        <v>0</v>
      </c>
      <c r="Y14" s="55">
        <f>'ерте жас тобы'!DC23+'ерте жас тобы'!DF23+'ерте жас тобы'!DI23+'ерте жас тобы'!DL23+'ерте жас тобы'!DO23</f>
        <v>0</v>
      </c>
      <c r="Z14" s="56">
        <f t="shared" si="9"/>
        <v>3</v>
      </c>
      <c r="AA14" s="57" t="str">
        <f t="shared" si="4"/>
        <v>IIІ</v>
      </c>
    </row>
    <row r="15" spans="1:27" ht="16.5" customHeight="1" x14ac:dyDescent="0.3">
      <c r="A15" s="34">
        <v>10</v>
      </c>
      <c r="B15" s="54" t="str">
        <f>'ерте жас тобы'!B26</f>
        <v>Нұрбол Нұрай</v>
      </c>
      <c r="C15" s="55">
        <f>'ерте жас тобы'!C24+'ерте жас тобы'!F24+'ерте жас тобы'!I24+'ерте жас тобы'!L24+'ерте жас тобы'!O24+'ерте жас тобы'!R24+'ерте жас тобы'!U24</f>
        <v>0</v>
      </c>
      <c r="D15" s="55">
        <f>'ерте жас тобы'!D24+'ерте жас тобы'!G24+'ерте жас тобы'!J24+'ерте жас тобы'!M24+'ерте жас тобы'!P24+'ерте жас тобы'!S24+'ерте жас тобы'!V24</f>
        <v>7</v>
      </c>
      <c r="E15" s="55">
        <f>'ерте жас тобы'!E24+'ерте жас тобы'!H24+'ерте жас тобы'!K24+'ерте жас тобы'!N24+'ерте жас тобы'!Q24+'ерте жас тобы'!T24+'ерте жас тобы'!W24</f>
        <v>0</v>
      </c>
      <c r="F15" s="56">
        <f t="shared" ref="F15:F21" si="10">IFERROR(((C15*3)+(D15*2)+(E15*1))/(C15+D15+E15),)</f>
        <v>2</v>
      </c>
      <c r="G15" s="57" t="str">
        <f t="shared" ref="G15:G21" si="11">IF(F15&gt;=2.5,"IIІ", IF(F15&gt;=1.5,"IІ",IF(F15&gt;=1,"I"," ")))</f>
        <v>IІ</v>
      </c>
      <c r="H15" s="55">
        <f>'ерте жас тобы'!X24+'ерте жас тобы'!AA24+'ерте жас тобы'!AD24+'ерте жас тобы'!AG24+'ерте жас тобы'!AJ24+'ерте жас тобы'!AM24+'ерте жас тобы'!AP24+'ерте жас тобы'!AS24+'ерте жас тобы'!AV24+'ерте жас тобы'!AY24+'ерте жас тобы'!BB24+'ерте жас тобы'!BE24</f>
        <v>8</v>
      </c>
      <c r="I15" s="55">
        <f>'ерте жас тобы'!Y24+'ерте жас тобы'!AB24+'ерте жас тобы'!AE24+'ерте жас тобы'!AH24+'ерте жас тобы'!AK24+'ерте жас тобы'!AN24+'ерте жас тобы'!AQ24+'ерте жас тобы'!AT24+'ерте жас тобы'!AW24+'ерте жас тобы'!AZ24+'ерте жас тобы'!BC24+'ерте жас тобы'!BF24</f>
        <v>0</v>
      </c>
      <c r="J15" s="55">
        <f>'ерте жас тобы'!Z24+'ерте жас тобы'!AC24+'ерте жас тобы'!AF24+'ерте жас тобы'!AI24+'ерте жас тобы'!AL24+'ерте жас тобы'!AO24+'ерте жас тобы'!AR24+'ерте жас тобы'!AU24+'ерте жас тобы'!AX24+'ерте жас тобы'!BA24+'ерте жас тобы'!BD24+'ерте жас тобы'!BG24</f>
        <v>4</v>
      </c>
      <c r="K15" s="56">
        <f t="shared" si="5"/>
        <v>2.3333333333333335</v>
      </c>
      <c r="L15" s="57" t="str">
        <f t="shared" ref="L15:L21" si="12">IF(K15&gt;=2.5,"IIІ", IF(K15&gt;=1.5,"IІ",IF(K15&gt;=1,"I"," ")))</f>
        <v>IІ</v>
      </c>
      <c r="M15" s="55">
        <f>'ерте жас тобы'!BH24+'ерте жас тобы'!BK24+'ерте жас тобы'!BN24+'ерте жас тобы'!BQ24+'ерте жас тобы'!BT24</f>
        <v>1</v>
      </c>
      <c r="N15" s="55">
        <f>'ерте жас тобы'!BI24+'ерте жас тобы'!BL24+'ерте жас тобы'!BO24+'ерте жас тобы'!BR24+'ерте жас тобы'!BU24</f>
        <v>4</v>
      </c>
      <c r="O15" s="55">
        <f>'ерте жас тобы'!BJ24+'ерте жас тобы'!BM24+'ерте жас тобы'!BP24+'ерте жас тобы'!BS24+'ерте жас тобы'!BV24</f>
        <v>0</v>
      </c>
      <c r="P15" s="56">
        <f t="shared" si="6"/>
        <v>2.2000000000000002</v>
      </c>
      <c r="Q15" s="57" t="str">
        <f t="shared" si="7"/>
        <v>IІ</v>
      </c>
      <c r="R15" s="55">
        <f>'ерте жас тобы'!BW24+'ерте жас тобы'!BZ24+'ерте жас тобы'!CC24+'ерте жас тобы'!CF24+'ерте жас тобы'!CI24+'ерте жас тобы'!CL24+'ерте жас тобы'!CO24+'ерте жас тобы'!CR24+'ерте жас тобы'!CU24+'ерте жас тобы'!CX24</f>
        <v>1</v>
      </c>
      <c r="S15" s="55">
        <f>'ерте жас тобы'!BX24+'ерте жас тобы'!CA24+'ерте жас тобы'!CD24+'ерте жас тобы'!CH24+'ерте жас тобы'!CJ24+'ерте жас тобы'!CM24+'ерте жас тобы'!CP24+'ерте жас тобы'!CS24+'ерте жас тобы'!CV24+'ерте жас тобы'!CY24</f>
        <v>0</v>
      </c>
      <c r="T15" s="55">
        <f>'ерте жас тобы'!BY24+'ерте жас тобы'!CB24+'ерте жас тобы'!CE24+'ерте жас тобы'!CH24+'ерте жас тобы'!CK24+'ерте жас тобы'!CN24+'ерте жас тобы'!CQ24+'ерте жас тобы'!CT24+'ерте жас тобы'!CW24+'ерте жас тобы'!CZ24</f>
        <v>9</v>
      </c>
      <c r="U15" s="56">
        <f t="shared" si="8"/>
        <v>1.2</v>
      </c>
      <c r="V15" s="57" t="str">
        <f t="shared" ref="V15:V21" si="13">IF(U15&gt;=2.5,"IIІ", IF(U15&gt;=1.5,"IІ",IF(U15&gt;=1,"I"," ")))</f>
        <v>I</v>
      </c>
      <c r="W15" s="55">
        <f>'ерте жас тобы'!DA24+'ерте жас тобы'!DD24+'ерте жас тобы'!DG24+'ерте жас тобы'!DJ24+'ерте жас тобы'!DM24</f>
        <v>0</v>
      </c>
      <c r="X15" s="55">
        <f>'ерте жас тобы'!DB24+'ерте жас тобы'!DE24+'ерте жас тобы'!DH24+'ерте жас тобы'!DK24+'ерте жас тобы'!DN24</f>
        <v>0</v>
      </c>
      <c r="Y15" s="55">
        <f>'ерте жас тобы'!DC24+'ерте жас тобы'!DF24+'ерте жас тобы'!DI24+'ерте жас тобы'!DL24+'ерте жас тобы'!DO24</f>
        <v>5</v>
      </c>
      <c r="Z15" s="56">
        <f t="shared" si="9"/>
        <v>1</v>
      </c>
      <c r="AA15" s="57" t="str">
        <f t="shared" ref="AA15:AA21" si="14">IF(Z15&gt;=2.5,"IIІ", IF(Z15&gt;=1.5,"IІ",IF(Z15&gt;=1,"I"," ")))</f>
        <v>I</v>
      </c>
    </row>
    <row r="16" spans="1:27" ht="16.5" customHeight="1" x14ac:dyDescent="0.3">
      <c r="A16" s="34">
        <v>11</v>
      </c>
      <c r="B16" s="54" t="str">
        <f>'ерте жас тобы'!B30</f>
        <v>Оспан  Бек</v>
      </c>
      <c r="C16" s="55">
        <f>'ерте жас тобы'!C25+'ерте жас тобы'!F25+'ерте жас тобы'!I25+'ерте жас тобы'!L25+'ерте жас тобы'!O25+'ерте жас тобы'!R25+'ерте жас тобы'!U25</f>
        <v>0</v>
      </c>
      <c r="D16" s="55">
        <f>'ерте жас тобы'!D25+'ерте жас тобы'!G25+'ерте жас тобы'!J25+'ерте жас тобы'!M25+'ерте жас тобы'!P25+'ерте жас тобы'!S25+'ерте жас тобы'!V25</f>
        <v>7</v>
      </c>
      <c r="E16" s="55">
        <f>'ерте жас тобы'!E25+'ерте жас тобы'!H25+'ерте жас тобы'!K25+'ерте жас тобы'!N25+'ерте жас тобы'!Q25+'ерте жас тобы'!T25+'ерте жас тобы'!W25</f>
        <v>0</v>
      </c>
      <c r="F16" s="56">
        <f t="shared" si="10"/>
        <v>2</v>
      </c>
      <c r="G16" s="57" t="str">
        <f t="shared" si="11"/>
        <v>IІ</v>
      </c>
      <c r="H16" s="55">
        <f>'ерте жас тобы'!X25+'ерте жас тобы'!AA25+'ерте жас тобы'!AD25+'ерте жас тобы'!AG25+'ерте жас тобы'!AJ25+'ерте жас тобы'!AM25+'ерте жас тобы'!AP25+'ерте жас тобы'!AS25+'ерте жас тобы'!AV25+'ерте жас тобы'!AY25+'ерте жас тобы'!BB25+'ерте жас тобы'!BE25</f>
        <v>8</v>
      </c>
      <c r="I16" s="55">
        <f>'ерте жас тобы'!Y25+'ерте жас тобы'!AB25+'ерте жас тобы'!AE25+'ерте жас тобы'!AH25+'ерте жас тобы'!AK25+'ерте жас тобы'!AN25+'ерте жас тобы'!AQ25+'ерте жас тобы'!AT25+'ерте жас тобы'!AW25+'ерте жас тобы'!AZ25+'ерте жас тобы'!BC25+'ерте жас тобы'!BF25</f>
        <v>3</v>
      </c>
      <c r="J16" s="55">
        <f>'ерте жас тобы'!Z25+'ерте жас тобы'!AC25+'ерте жас тобы'!AF25+'ерте жас тобы'!AI25+'ерте жас тобы'!AL25+'ерте жас тобы'!AO25+'ерте жас тобы'!AR25+'ерте жас тобы'!AU25+'ерте жас тобы'!AX25+'ерте жас тобы'!BA25+'ерте жас тобы'!BD25+'ерте жас тобы'!BG25</f>
        <v>1</v>
      </c>
      <c r="K16" s="56">
        <f t="shared" si="5"/>
        <v>2.5833333333333335</v>
      </c>
      <c r="L16" s="57" t="str">
        <f t="shared" si="12"/>
        <v>IIІ</v>
      </c>
      <c r="M16" s="55">
        <f>'ерте жас тобы'!BH25+'ерте жас тобы'!BK25+'ерте жас тобы'!BN25+'ерте жас тобы'!BQ25+'ерте жас тобы'!BT25</f>
        <v>1</v>
      </c>
      <c r="N16" s="55">
        <f>'ерте жас тобы'!BI25+'ерте жас тобы'!BL25+'ерте жас тобы'!BO25+'ерте жас тобы'!BR25+'ерте жас тобы'!BU25</f>
        <v>4</v>
      </c>
      <c r="O16" s="55">
        <f>'ерте жас тобы'!BJ25+'ерте жас тобы'!BM25+'ерте жас тобы'!BP25+'ерте жас тобы'!BS25+'ерте жас тобы'!BV25</f>
        <v>0</v>
      </c>
      <c r="P16" s="56">
        <f t="shared" si="6"/>
        <v>2.2000000000000002</v>
      </c>
      <c r="Q16" s="57" t="str">
        <f t="shared" si="7"/>
        <v>IІ</v>
      </c>
      <c r="R16" s="55">
        <f>'ерте жас тобы'!BW25+'ерте жас тобы'!BZ25+'ерте жас тобы'!CC25+'ерте жас тобы'!CF25+'ерте жас тобы'!CI25+'ерте жас тобы'!CL25+'ерте жас тобы'!CO25+'ерте жас тобы'!CR25+'ерте жас тобы'!CU25+'ерте жас тобы'!CX25</f>
        <v>1</v>
      </c>
      <c r="S16" s="55">
        <f>'ерте жас тобы'!BX25+'ерте жас тобы'!CA25+'ерте жас тобы'!CD25+'ерте жас тобы'!CH25+'ерте жас тобы'!CJ25+'ерте жас тобы'!CM25+'ерте жас тобы'!CP25+'ерте жас тобы'!CS25+'ерте жас тобы'!CV25+'ерте жас тобы'!CY25</f>
        <v>3</v>
      </c>
      <c r="T16" s="55">
        <f>'ерте жас тобы'!BY25+'ерте жас тобы'!CB25+'ерте жас тобы'!CE25+'ерте жас тобы'!CH25+'ерте жас тобы'!CK25+'ерте жас тобы'!CN25+'ерте жас тобы'!CQ25+'ерте жас тобы'!CT25+'ерте жас тобы'!CW25+'ерте жас тобы'!CZ25</f>
        <v>6</v>
      </c>
      <c r="U16" s="56">
        <f t="shared" si="8"/>
        <v>1.5</v>
      </c>
      <c r="V16" s="57" t="str">
        <f t="shared" si="13"/>
        <v>IІ</v>
      </c>
      <c r="W16" s="55">
        <f>'ерте жас тобы'!DA25+'ерте жас тобы'!DD25+'ерте жас тобы'!DG25+'ерте жас тобы'!DJ25+'ерте жас тобы'!DM25</f>
        <v>0</v>
      </c>
      <c r="X16" s="55">
        <f>'ерте жас тобы'!DB25+'ерте жас тобы'!DE25+'ерте жас тобы'!DH25+'ерте жас тобы'!DK25+'ерте жас тобы'!DN25</f>
        <v>5</v>
      </c>
      <c r="Y16" s="55">
        <f>'ерте жас тобы'!DC25+'ерте жас тобы'!DF25+'ерте жас тобы'!DI25+'ерте жас тобы'!DL25+'ерте жас тобы'!DO25</f>
        <v>0</v>
      </c>
      <c r="Z16" s="56">
        <f t="shared" si="9"/>
        <v>2</v>
      </c>
      <c r="AA16" s="57" t="str">
        <f t="shared" si="14"/>
        <v>IІ</v>
      </c>
    </row>
    <row r="17" spans="1:27" ht="16.5" customHeight="1" x14ac:dyDescent="0.3">
      <c r="A17" s="34">
        <v>12</v>
      </c>
      <c r="B17" s="54" t="str">
        <f>'ерте жас тобы'!B28</f>
        <v>Орынбасар Муслима</v>
      </c>
      <c r="C17" s="55">
        <f>'ерте жас тобы'!C26+'ерте жас тобы'!F26+'ерте жас тобы'!I26+'ерте жас тобы'!L26+'ерте жас тобы'!O26+'ерте жас тобы'!R26+'ерте жас тобы'!U26</f>
        <v>0</v>
      </c>
      <c r="D17" s="55">
        <f>'ерте жас тобы'!D26+'ерте жас тобы'!G26+'ерте жас тобы'!J26+'ерте жас тобы'!M26+'ерте жас тобы'!P26+'ерте жас тобы'!S26+'ерте жас тобы'!V26</f>
        <v>7</v>
      </c>
      <c r="E17" s="55">
        <f>'ерте жас тобы'!E26+'ерте жас тобы'!H26+'ерте жас тобы'!K26+'ерте жас тобы'!N26+'ерте жас тобы'!Q26+'ерте жас тобы'!T26+'ерте жас тобы'!W26</f>
        <v>0</v>
      </c>
      <c r="F17" s="56">
        <f t="shared" si="10"/>
        <v>2</v>
      </c>
      <c r="G17" s="57" t="str">
        <f t="shared" si="11"/>
        <v>IІ</v>
      </c>
      <c r="H17" s="55">
        <f>'ерте жас тобы'!X26+'ерте жас тобы'!AA26+'ерте жас тобы'!AD26+'ерте жас тобы'!AG26+'ерте жас тобы'!AJ26+'ерте жас тобы'!AM26+'ерте жас тобы'!AP26+'ерте жас тобы'!AS26+'ерте жас тобы'!AV26+'ерте жас тобы'!AY26+'ерте жас тобы'!BB26+'ерте жас тобы'!BE26</f>
        <v>0</v>
      </c>
      <c r="I17" s="55">
        <f>'ерте жас тобы'!Y26+'ерте жас тобы'!AB26+'ерте жас тобы'!AE26+'ерте жас тобы'!AH26+'ерте жас тобы'!AK26+'ерте жас тобы'!AN26+'ерте жас тобы'!AQ26+'ерте жас тобы'!AT26+'ерте жас тобы'!AW26+'ерте жас тобы'!AZ26+'ерте жас тобы'!BC26+'ерте жас тобы'!BF26</f>
        <v>10</v>
      </c>
      <c r="J17" s="55">
        <f>'ерте жас тобы'!Z26+'ерте жас тобы'!AC26+'ерте жас тобы'!AF26+'ерте жас тобы'!AI26+'ерте жас тобы'!AL26+'ерте жас тобы'!AO26+'ерте жас тобы'!AR26+'ерте жас тобы'!AU26+'ерте жас тобы'!AX26+'ерте жас тобы'!BA26+'ерте жас тобы'!BD26+'ерте жас тобы'!BG26</f>
        <v>2</v>
      </c>
      <c r="K17" s="56">
        <f t="shared" si="5"/>
        <v>1.8333333333333333</v>
      </c>
      <c r="L17" s="57" t="str">
        <f t="shared" si="12"/>
        <v>IІ</v>
      </c>
      <c r="M17" s="55">
        <f>'ерте жас тобы'!BH26+'ерте жас тобы'!BK26+'ерте жас тобы'!BN26+'ерте жас тобы'!BQ26+'ерте жас тобы'!BT26</f>
        <v>0</v>
      </c>
      <c r="N17" s="55">
        <f>'ерте жас тобы'!BI26+'ерте жас тобы'!BL26+'ерте жас тобы'!BO26+'ерте жас тобы'!BR26+'ерте жас тобы'!BU26</f>
        <v>4</v>
      </c>
      <c r="O17" s="55">
        <f>'ерте жас тобы'!BJ26+'ерте жас тобы'!BM26+'ерте жас тобы'!BP26+'ерте жас тобы'!BS26+'ерте жас тобы'!BV26</f>
        <v>1</v>
      </c>
      <c r="P17" s="56">
        <f t="shared" si="6"/>
        <v>1.8</v>
      </c>
      <c r="Q17" s="57" t="str">
        <f t="shared" si="7"/>
        <v>IІ</v>
      </c>
      <c r="R17" s="55">
        <f>'ерте жас тобы'!BW26+'ерте жас тобы'!BZ26+'ерте жас тобы'!CC26+'ерте жас тобы'!CF26+'ерте жас тобы'!CI26+'ерте жас тобы'!CL26+'ерте жас тобы'!CO26+'ерте жас тобы'!CR26+'ерте жас тобы'!CU26+'ерте жас тобы'!CX26</f>
        <v>0</v>
      </c>
      <c r="S17" s="55">
        <f>'ерте жас тобы'!BX26+'ерте жас тобы'!CA26+'ерте жас тобы'!CD26+'ерте жас тобы'!CH26+'ерте жас тобы'!CJ26+'ерте жас тобы'!CM26+'ерте жас тобы'!CP26+'ерте жас тобы'!CS26+'ерте жас тобы'!CV26+'ерте жас тобы'!CY26</f>
        <v>4</v>
      </c>
      <c r="T17" s="55">
        <f>'ерте жас тобы'!BY26+'ерте жас тобы'!CB26+'ерте жас тобы'!CE26+'ерте жас тобы'!CH26+'ерте жас тобы'!CK26+'ерте жас тобы'!CN26+'ерте жас тобы'!CQ26+'ерте жас тобы'!CT26+'ерте жас тобы'!CW26+'ерте жас тобы'!CZ26</f>
        <v>7</v>
      </c>
      <c r="U17" s="56">
        <f t="shared" si="8"/>
        <v>1.3636363636363635</v>
      </c>
      <c r="V17" s="57" t="str">
        <f t="shared" si="13"/>
        <v>I</v>
      </c>
      <c r="W17" s="55">
        <f>'ерте жас тобы'!DA26+'ерте жас тобы'!DD26+'ерте жас тобы'!DG26+'ерте жас тобы'!DJ26+'ерте жас тобы'!DM26</f>
        <v>0</v>
      </c>
      <c r="X17" s="55">
        <f>'ерте жас тобы'!DB26+'ерте жас тобы'!DE26+'ерте жас тобы'!DH26+'ерте жас тобы'!DK26+'ерте жас тобы'!DN26</f>
        <v>5</v>
      </c>
      <c r="Y17" s="55">
        <f>'ерте жас тобы'!DC26+'ерте жас тобы'!DF26+'ерте жас тобы'!DI26+'ерте жас тобы'!DL26+'ерте жас тобы'!DO26</f>
        <v>0</v>
      </c>
      <c r="Z17" s="56">
        <f t="shared" si="9"/>
        <v>2</v>
      </c>
      <c r="AA17" s="57" t="str">
        <f t="shared" si="14"/>
        <v>IІ</v>
      </c>
    </row>
    <row r="18" spans="1:27" ht="16.5" customHeight="1" x14ac:dyDescent="0.3">
      <c r="A18" s="34">
        <v>13</v>
      </c>
      <c r="B18" s="54" t="str">
        <f>'ерте жас тобы'!B21</f>
        <v>Исмагулова Сезім</v>
      </c>
      <c r="C18" s="55">
        <f>'ерте жас тобы'!C27+'ерте жас тобы'!F27+'ерте жас тобы'!I27+'ерте жас тобы'!L27+'ерте жас тобы'!O27+'ерте жас тобы'!R27+'ерте жас тобы'!U27</f>
        <v>0</v>
      </c>
      <c r="D18" s="55">
        <f>'ерте жас тобы'!D27+'ерте жас тобы'!G27+'ерте жас тобы'!J27+'ерте жас тобы'!M27+'ерте жас тобы'!P27+'ерте жас тобы'!S27+'ерте жас тобы'!V27</f>
        <v>7</v>
      </c>
      <c r="E18" s="55">
        <f>'ерте жас тобы'!E27+'ерте жас тобы'!H27+'ерте жас тобы'!K27+'ерте жас тобы'!N27+'ерте жас тобы'!Q27+'ерте жас тобы'!T27+'ерте жас тобы'!W27</f>
        <v>0</v>
      </c>
      <c r="F18" s="56">
        <f t="shared" si="10"/>
        <v>2</v>
      </c>
      <c r="G18" s="57" t="str">
        <f t="shared" si="11"/>
        <v>IІ</v>
      </c>
      <c r="H18" s="55">
        <f>'ерте жас тобы'!X27+'ерте жас тобы'!AA27+'ерте жас тобы'!AD27+'ерте жас тобы'!AG27+'ерте жас тобы'!AJ27+'ерте жас тобы'!AM27+'ерте жас тобы'!AP27+'ерте жас тобы'!AS27+'ерте жас тобы'!AV27+'ерте жас тобы'!AY27+'ерте жас тобы'!BB27+'ерте жас тобы'!BE27</f>
        <v>8</v>
      </c>
      <c r="I18" s="55">
        <f>'ерте жас тобы'!Y27+'ерте жас тобы'!AB27+'ерте жас тобы'!AE27+'ерте жас тобы'!AH27+'ерте жас тобы'!AK27+'ерте жас тобы'!AN27+'ерте жас тобы'!AQ27+'ерте жас тобы'!AT27+'ерте жас тобы'!AW27+'ерте жас тобы'!AZ27+'ерте жас тобы'!BC27+'ерте жас тобы'!BF27</f>
        <v>3</v>
      </c>
      <c r="J18" s="55">
        <f>'ерте жас тобы'!Z27+'ерте жас тобы'!AC27+'ерте жас тобы'!AF27+'ерте жас тобы'!AI27+'ерте жас тобы'!AL27+'ерте жас тобы'!AO27+'ерте жас тобы'!AR27+'ерте жас тобы'!AU27+'ерте жас тобы'!AX27+'ерте жас тобы'!BA27+'ерте жас тобы'!BD27+'ерте жас тобы'!BG27</f>
        <v>1</v>
      </c>
      <c r="K18" s="56">
        <f t="shared" si="5"/>
        <v>2.5833333333333335</v>
      </c>
      <c r="L18" s="57" t="str">
        <f t="shared" si="12"/>
        <v>IIІ</v>
      </c>
      <c r="M18" s="55">
        <f>'ерте жас тобы'!BH27+'ерте жас тобы'!BK27+'ерте жас тобы'!BN27+'ерте жас тобы'!BQ27+'ерте жас тобы'!BT27</f>
        <v>1</v>
      </c>
      <c r="N18" s="55">
        <f>'ерте жас тобы'!BI27+'ерте жас тобы'!BL27+'ерте жас тобы'!BO27+'ерте жас тобы'!BR27+'ерте жас тобы'!BU27</f>
        <v>4</v>
      </c>
      <c r="O18" s="55">
        <f>'ерте жас тобы'!BJ27+'ерте жас тобы'!BM27+'ерте жас тобы'!BP27+'ерте жас тобы'!BS27+'ерте жас тобы'!BV27</f>
        <v>0</v>
      </c>
      <c r="P18" s="56">
        <f t="shared" si="6"/>
        <v>2.2000000000000002</v>
      </c>
      <c r="Q18" s="57" t="str">
        <f t="shared" si="7"/>
        <v>IІ</v>
      </c>
      <c r="R18" s="55">
        <f>'ерте жас тобы'!BW27+'ерте жас тобы'!BZ27+'ерте жас тобы'!CC27+'ерте жас тобы'!CF27+'ерте жас тобы'!CI27+'ерте жас тобы'!CL27+'ерте жас тобы'!CO27+'ерте жас тобы'!CR27+'ерте жас тобы'!CU27+'ерте жас тобы'!CX27</f>
        <v>1</v>
      </c>
      <c r="S18" s="55">
        <f>'ерте жас тобы'!BX27+'ерте жас тобы'!CA27+'ерте жас тобы'!CD27+'ерте жас тобы'!CH27+'ерте жас тобы'!CJ27+'ерте жас тобы'!CM27+'ерте жас тобы'!CP27+'ерте жас тобы'!CS27+'ерте жас тобы'!CV27+'ерте жас тобы'!CY27</f>
        <v>3</v>
      </c>
      <c r="T18" s="55">
        <f>'ерте жас тобы'!BY27+'ерте жас тобы'!CB27+'ерте жас тобы'!CE27+'ерте жас тобы'!CH27+'ерте жас тобы'!CK27+'ерте жас тобы'!CN27+'ерте жас тобы'!CQ27+'ерте жас тобы'!CT27+'ерте жас тобы'!CW27+'ерте жас тобы'!CZ27</f>
        <v>6</v>
      </c>
      <c r="U18" s="56">
        <f t="shared" si="8"/>
        <v>1.5</v>
      </c>
      <c r="V18" s="57" t="str">
        <f t="shared" si="13"/>
        <v>IІ</v>
      </c>
      <c r="W18" s="55">
        <f>'ерте жас тобы'!DA27+'ерте жас тобы'!DD27+'ерте жас тобы'!DG27+'ерте жас тобы'!DJ27+'ерте жас тобы'!DM27</f>
        <v>0</v>
      </c>
      <c r="X18" s="55">
        <f>'ерте жас тобы'!DB27+'ерте жас тобы'!DE27+'ерте жас тобы'!DH27+'ерте жас тобы'!DK27+'ерте жас тобы'!DN27</f>
        <v>5</v>
      </c>
      <c r="Y18" s="55">
        <f>'ерте жас тобы'!DC27+'ерте жас тобы'!DF27+'ерте жас тобы'!DI27+'ерте жас тобы'!DL27+'ерте жас тобы'!DO27</f>
        <v>0</v>
      </c>
      <c r="Z18" s="56">
        <f t="shared" si="9"/>
        <v>2</v>
      </c>
      <c r="AA18" s="57" t="str">
        <f t="shared" si="14"/>
        <v>IІ</v>
      </c>
    </row>
    <row r="19" spans="1:27" ht="16.5" customHeight="1" x14ac:dyDescent="0.3">
      <c r="A19" s="34">
        <v>14</v>
      </c>
      <c r="B19" s="54" t="str">
        <f>'ерте жас тобы'!B34</f>
        <v xml:space="preserve">Сәндібек  Әділ </v>
      </c>
      <c r="C19" s="55">
        <f>'ерте жас тобы'!C28+'ерте жас тобы'!F28+'ерте жас тобы'!I28+'ерте жас тобы'!L28+'ерте жас тобы'!O28+'ерте жас тобы'!R28+'ерте жас тобы'!U28</f>
        <v>0</v>
      </c>
      <c r="D19" s="55">
        <f>'ерте жас тобы'!D28+'ерте жас тобы'!G28+'ерте жас тобы'!J28+'ерте жас тобы'!M28+'ерте жас тобы'!P28+'ерте жас тобы'!S28+'ерте жас тобы'!V28</f>
        <v>7</v>
      </c>
      <c r="E19" s="55">
        <f>'ерте жас тобы'!E28+'ерте жас тобы'!H28+'ерте жас тобы'!K28+'ерте жас тобы'!N28+'ерте жас тобы'!Q28+'ерте жас тобы'!T28+'ерте жас тобы'!W28</f>
        <v>0</v>
      </c>
      <c r="F19" s="56">
        <f t="shared" si="10"/>
        <v>2</v>
      </c>
      <c r="G19" s="57" t="str">
        <f t="shared" si="11"/>
        <v>IІ</v>
      </c>
      <c r="H19" s="55">
        <f>'ерте жас тобы'!X28+'ерте жас тобы'!AA28+'ерте жас тобы'!AD28+'ерте жас тобы'!AG28+'ерте жас тобы'!AJ28+'ерте жас тобы'!AM28+'ерте жас тобы'!AP28+'ерте жас тобы'!AS28+'ерте жас тобы'!AV28+'ерте жас тобы'!AY28+'ерте жас тобы'!BB28+'ерте жас тобы'!BE28</f>
        <v>0</v>
      </c>
      <c r="I19" s="55">
        <f>'ерте жас тобы'!Y28+'ерте жас тобы'!AB28+'ерте жас тобы'!AE28+'ерте жас тобы'!AH28+'ерте жас тобы'!AK28+'ерте жас тобы'!AN28+'ерте жас тобы'!AQ28+'ерте жас тобы'!AT28+'ерте жас тобы'!AW28+'ерте жас тобы'!AZ28+'ерте жас тобы'!BC28+'ерте жас тобы'!BF28</f>
        <v>10</v>
      </c>
      <c r="J19" s="55">
        <f>'ерте жас тобы'!Z28+'ерте жас тобы'!AC28+'ерте жас тобы'!AF28+'ерте жас тобы'!AI28+'ерте жас тобы'!AL28+'ерте жас тобы'!AO28+'ерте жас тобы'!AR28+'ерте жас тобы'!AU28+'ерте жас тобы'!AX28+'ерте жас тобы'!BA28+'ерте жас тобы'!BD28+'ерте жас тобы'!BG28</f>
        <v>2</v>
      </c>
      <c r="K19" s="56">
        <f t="shared" si="5"/>
        <v>1.8333333333333333</v>
      </c>
      <c r="L19" s="57" t="str">
        <f t="shared" si="12"/>
        <v>IІ</v>
      </c>
      <c r="M19" s="55">
        <f>'ерте жас тобы'!BH28+'ерте жас тобы'!BK28+'ерте жас тобы'!BN28+'ерте жас тобы'!BQ28+'ерте жас тобы'!BT28</f>
        <v>0</v>
      </c>
      <c r="N19" s="55">
        <f>'ерте жас тобы'!BI28+'ерте жас тобы'!BL28+'ерте жас тобы'!BO28+'ерте жас тобы'!BR28+'ерте жас тобы'!BU28</f>
        <v>4</v>
      </c>
      <c r="O19" s="55">
        <f>'ерте жас тобы'!BJ28+'ерте жас тобы'!BM28+'ерте жас тобы'!BP28+'ерте жас тобы'!BS28+'ерте жас тобы'!BV28</f>
        <v>1</v>
      </c>
      <c r="P19" s="56">
        <f t="shared" si="6"/>
        <v>1.8</v>
      </c>
      <c r="Q19" s="57" t="str">
        <f t="shared" si="7"/>
        <v>IІ</v>
      </c>
      <c r="R19" s="55">
        <f>'ерте жас тобы'!BW28+'ерте жас тобы'!BZ28+'ерте жас тобы'!CC28+'ерте жас тобы'!CF28+'ерте жас тобы'!CI28+'ерте жас тобы'!CL28+'ерте жас тобы'!CO28+'ерте жас тобы'!CR28+'ерте жас тобы'!CU28+'ерте жас тобы'!CX28</f>
        <v>0</v>
      </c>
      <c r="S19" s="55">
        <f>'ерте жас тобы'!BX28+'ерте жас тобы'!CA28+'ерте жас тобы'!CD28+'ерте жас тобы'!CH28+'ерте жас тобы'!CJ28+'ерте жас тобы'!CM28+'ерте жас тобы'!CP28+'ерте жас тобы'!CS28+'ерте жас тобы'!CV28+'ерте жас тобы'!CY28</f>
        <v>4</v>
      </c>
      <c r="T19" s="55">
        <f>'ерте жас тобы'!BY28+'ерте жас тобы'!CB28+'ерте жас тобы'!CE28+'ерте жас тобы'!CH28+'ерте жас тобы'!CK28+'ерте жас тобы'!CN28+'ерте жас тобы'!CQ28+'ерте жас тобы'!CT28+'ерте жас тобы'!CW28+'ерте жас тобы'!CZ28</f>
        <v>7</v>
      </c>
      <c r="U19" s="56">
        <f t="shared" si="8"/>
        <v>1.3636363636363635</v>
      </c>
      <c r="V19" s="57" t="str">
        <f t="shared" si="13"/>
        <v>I</v>
      </c>
      <c r="W19" s="55">
        <f>'ерте жас тобы'!DA28+'ерте жас тобы'!DD28+'ерте жас тобы'!DG28+'ерте жас тобы'!DJ28+'ерте жас тобы'!DM28</f>
        <v>0</v>
      </c>
      <c r="X19" s="55">
        <f>'ерте жас тобы'!DB28+'ерте жас тобы'!DE28+'ерте жас тобы'!DH28+'ерте жас тобы'!DK28+'ерте жас тобы'!DN28</f>
        <v>5</v>
      </c>
      <c r="Y19" s="55">
        <f>'ерте жас тобы'!DC28+'ерте жас тобы'!DF28+'ерте жас тобы'!DI28+'ерте жас тобы'!DL28+'ерте жас тобы'!DO28</f>
        <v>0</v>
      </c>
      <c r="Z19" s="56">
        <f t="shared" si="9"/>
        <v>2</v>
      </c>
      <c r="AA19" s="57" t="str">
        <f t="shared" si="14"/>
        <v>IІ</v>
      </c>
    </row>
    <row r="20" spans="1:27" ht="16.5" customHeight="1" x14ac:dyDescent="0.3">
      <c r="A20" s="34">
        <v>15</v>
      </c>
      <c r="B20" s="54" t="str">
        <f>'ерте жас тобы'!B25</f>
        <v>Марат Марғұлан</v>
      </c>
      <c r="C20" s="55">
        <f>'ерте жас тобы'!C29+'ерте жас тобы'!F29+'ерте жас тобы'!I29+'ерте жас тобы'!L29+'ерте жас тобы'!O29+'ерте жас тобы'!R29+'ерте жас тобы'!U29</f>
        <v>0</v>
      </c>
      <c r="D20" s="55">
        <f>'ерте жас тобы'!D29+'ерте жас тобы'!G29+'ерте жас тобы'!J29+'ерте жас тобы'!M29+'ерте жас тобы'!P29+'ерте жас тобы'!S29+'ерте жас тобы'!V29</f>
        <v>7</v>
      </c>
      <c r="E20" s="55">
        <f>'ерте жас тобы'!E29+'ерте жас тобы'!H29+'ерте жас тобы'!K29+'ерте жас тобы'!N29+'ерте жас тобы'!Q29+'ерте жас тобы'!T29+'ерте жас тобы'!W29</f>
        <v>0</v>
      </c>
      <c r="F20" s="56">
        <f t="shared" si="10"/>
        <v>2</v>
      </c>
      <c r="G20" s="57" t="str">
        <f t="shared" si="11"/>
        <v>IІ</v>
      </c>
      <c r="H20" s="55">
        <f>'ерте жас тобы'!X29+'ерте жас тобы'!AA29+'ерте жас тобы'!AD29+'ерте жас тобы'!AG29+'ерте жас тобы'!AJ29+'ерте жас тобы'!AM29+'ерте жас тобы'!AP29+'ерте жас тобы'!AS29+'ерте жас тобы'!AV29+'ерте жас тобы'!AY29+'ерте жас тобы'!BB29+'ерте жас тобы'!BE29</f>
        <v>8</v>
      </c>
      <c r="I20" s="55">
        <f>'ерте жас тобы'!Y29+'ерте жас тобы'!AB29+'ерте жас тобы'!AE29+'ерте жас тобы'!AH29+'ерте жас тобы'!AK29+'ерте жас тобы'!AN29+'ерте жас тобы'!AQ29+'ерте жас тобы'!AT29+'ерте жас тобы'!AW29+'ерте жас тобы'!AZ29+'ерте жас тобы'!BC29+'ерте жас тобы'!BF29</f>
        <v>3</v>
      </c>
      <c r="J20" s="55">
        <f>'ерте жас тобы'!Z29+'ерте жас тобы'!AC29+'ерте жас тобы'!AF29+'ерте жас тобы'!AI29+'ерте жас тобы'!AL29+'ерте жас тобы'!AO29+'ерте жас тобы'!AR29+'ерте жас тобы'!AU29+'ерте жас тобы'!AX29+'ерте жас тобы'!BA29+'ерте жас тобы'!BD29+'ерте жас тобы'!BG29</f>
        <v>1</v>
      </c>
      <c r="K20" s="56">
        <f t="shared" si="5"/>
        <v>2.5833333333333335</v>
      </c>
      <c r="L20" s="57" t="str">
        <f t="shared" si="12"/>
        <v>IIІ</v>
      </c>
      <c r="M20" s="55">
        <f>'ерте жас тобы'!BH29+'ерте жас тобы'!BK29+'ерте жас тобы'!BN29+'ерте жас тобы'!BQ29+'ерте жас тобы'!BT29</f>
        <v>1</v>
      </c>
      <c r="N20" s="55">
        <f>'ерте жас тобы'!BI29+'ерте жас тобы'!BL29+'ерте жас тобы'!BO29+'ерте жас тобы'!BR29+'ерте жас тобы'!BU29</f>
        <v>4</v>
      </c>
      <c r="O20" s="55">
        <f>'ерте жас тобы'!BJ29+'ерте жас тобы'!BM29+'ерте жас тобы'!BP29+'ерте жас тобы'!BS29+'ерте жас тобы'!BV29</f>
        <v>0</v>
      </c>
      <c r="P20" s="56">
        <f t="shared" si="6"/>
        <v>2.2000000000000002</v>
      </c>
      <c r="Q20" s="57" t="str">
        <f t="shared" si="7"/>
        <v>IІ</v>
      </c>
      <c r="R20" s="55">
        <f>'ерте жас тобы'!BW29+'ерте жас тобы'!BZ29+'ерте жас тобы'!CC29+'ерте жас тобы'!CF29+'ерте жас тобы'!CI29+'ерте жас тобы'!CL29+'ерте жас тобы'!CO29+'ерте жас тобы'!CR29+'ерте жас тобы'!CU29+'ерте жас тобы'!CX29</f>
        <v>1</v>
      </c>
      <c r="S20" s="55">
        <f>'ерте жас тобы'!BX29+'ерте жас тобы'!CA29+'ерте жас тобы'!CD29+'ерте жас тобы'!CH29+'ерте жас тобы'!CJ29+'ерте жас тобы'!CM29+'ерте жас тобы'!CP29+'ерте жас тобы'!CS29+'ерте жас тобы'!CV29+'ерте жас тобы'!CY29</f>
        <v>3</v>
      </c>
      <c r="T20" s="55">
        <f>'ерте жас тобы'!BY29+'ерте жас тобы'!CB29+'ерте жас тобы'!CE29+'ерте жас тобы'!CH29+'ерте жас тобы'!CK29+'ерте жас тобы'!CN29+'ерте жас тобы'!CQ29+'ерте жас тобы'!CT29+'ерте жас тобы'!CW29+'ерте жас тобы'!CZ29</f>
        <v>6</v>
      </c>
      <c r="U20" s="56">
        <f t="shared" si="8"/>
        <v>1.5</v>
      </c>
      <c r="V20" s="57" t="str">
        <f t="shared" si="13"/>
        <v>IІ</v>
      </c>
      <c r="W20" s="55">
        <f>'ерте жас тобы'!DA29+'ерте жас тобы'!DD29+'ерте жас тобы'!DG29+'ерте жас тобы'!DJ29+'ерте жас тобы'!DM29</f>
        <v>0</v>
      </c>
      <c r="X20" s="55">
        <f>'ерте жас тобы'!DB29+'ерте жас тобы'!DE29+'ерте жас тобы'!DH29+'ерте жас тобы'!DK29+'ерте жас тобы'!DN29</f>
        <v>5</v>
      </c>
      <c r="Y20" s="55">
        <f>'ерте жас тобы'!DC29+'ерте жас тобы'!DF29+'ерте жас тобы'!DI29+'ерте жас тобы'!DL29+'ерте жас тобы'!DO29</f>
        <v>0</v>
      </c>
      <c r="Z20" s="56">
        <f t="shared" si="9"/>
        <v>2</v>
      </c>
      <c r="AA20" s="57" t="str">
        <f t="shared" si="14"/>
        <v>IІ</v>
      </c>
    </row>
    <row r="21" spans="1:27" ht="16.5" customHeight="1" x14ac:dyDescent="0.3">
      <c r="A21" s="34">
        <v>16</v>
      </c>
      <c r="B21" s="54" t="str">
        <f>'ерте жас тобы'!B16</f>
        <v>Арыстан Хан</v>
      </c>
      <c r="C21" s="55">
        <f>'ерте жас тобы'!C30+'ерте жас тобы'!F30+'ерте жас тобы'!I30+'ерте жас тобы'!L30+'ерте жас тобы'!O30+'ерте жас тобы'!R30+'ерте жас тобы'!U30</f>
        <v>0</v>
      </c>
      <c r="D21" s="55">
        <f>'ерте жас тобы'!D30+'ерте жас тобы'!G30+'ерте жас тобы'!J30+'ерте жас тобы'!M30+'ерте жас тобы'!P30+'ерте жас тобы'!S30+'ерте жас тобы'!V30</f>
        <v>7</v>
      </c>
      <c r="E21" s="55">
        <f>'ерте жас тобы'!E30+'ерте жас тобы'!H30+'ерте жас тобы'!K30+'ерте жас тобы'!N30+'ерте жас тобы'!Q30+'ерте жас тобы'!T30+'ерте жас тобы'!W30</f>
        <v>0</v>
      </c>
      <c r="F21" s="56">
        <f t="shared" si="10"/>
        <v>2</v>
      </c>
      <c r="G21" s="57" t="str">
        <f t="shared" si="11"/>
        <v>IІ</v>
      </c>
      <c r="H21" s="55">
        <f>'ерте жас тобы'!X30+'ерте жас тобы'!AA30+'ерте жас тобы'!AD30+'ерте жас тобы'!AG30+'ерте жас тобы'!AJ30+'ерте жас тобы'!AM30+'ерте жас тобы'!AP30+'ерте жас тобы'!AS30+'ерте жас тобы'!AV30+'ерте жас тобы'!AY30+'ерте жас тобы'!BB30+'ерте жас тобы'!BE30</f>
        <v>0</v>
      </c>
      <c r="I21" s="55">
        <f>'ерте жас тобы'!Y30+'ерте жас тобы'!AB30+'ерте жас тобы'!AE30+'ерте жас тобы'!AH30+'ерте жас тобы'!AK30+'ерте жас тобы'!AN30+'ерте жас тобы'!AQ30+'ерте жас тобы'!AT30+'ерте жас тобы'!AW30+'ерте жас тобы'!AZ30+'ерте жас тобы'!BC30+'ерте жас тобы'!BF30</f>
        <v>10</v>
      </c>
      <c r="J21" s="55">
        <f>'ерте жас тобы'!Z30+'ерте жас тобы'!AC30+'ерте жас тобы'!AF30+'ерте жас тобы'!AI30+'ерте жас тобы'!AL30+'ерте жас тобы'!AO30+'ерте жас тобы'!AR30+'ерте жас тобы'!AU30+'ерте жас тобы'!AX30+'ерте жас тобы'!BA30+'ерте жас тобы'!BD30+'ерте жас тобы'!BG30</f>
        <v>2</v>
      </c>
      <c r="K21" s="56">
        <f t="shared" si="5"/>
        <v>1.8333333333333333</v>
      </c>
      <c r="L21" s="57" t="str">
        <f t="shared" si="12"/>
        <v>IІ</v>
      </c>
      <c r="M21" s="55">
        <f>'ерте жас тобы'!BH30+'ерте жас тобы'!BK30+'ерте жас тобы'!BN30+'ерте жас тобы'!BQ30+'ерте жас тобы'!BT30</f>
        <v>0</v>
      </c>
      <c r="N21" s="55">
        <f>'ерте жас тобы'!BI30+'ерте жас тобы'!BL30+'ерте жас тобы'!BO30+'ерте жас тобы'!BR30+'ерте жас тобы'!BU30</f>
        <v>4</v>
      </c>
      <c r="O21" s="55">
        <f>'ерте жас тобы'!BJ30+'ерте жас тобы'!BM30+'ерте жас тобы'!BP30+'ерте жас тобы'!BS30+'ерте жас тобы'!BV30</f>
        <v>1</v>
      </c>
      <c r="P21" s="56">
        <f t="shared" si="6"/>
        <v>1.8</v>
      </c>
      <c r="Q21" s="57" t="str">
        <f t="shared" si="7"/>
        <v>IІ</v>
      </c>
      <c r="R21" s="55">
        <f>'ерте жас тобы'!BW30+'ерте жас тобы'!BZ30+'ерте жас тобы'!CC30+'ерте жас тобы'!CF30+'ерте жас тобы'!CI30+'ерте жас тобы'!CL30+'ерте жас тобы'!CO30+'ерте жас тобы'!CR30+'ерте жас тобы'!CU30+'ерте жас тобы'!CX30</f>
        <v>0</v>
      </c>
      <c r="S21" s="55">
        <f>'ерте жас тобы'!BX30+'ерте жас тобы'!CA30+'ерте жас тобы'!CD30+'ерте жас тобы'!CH30+'ерте жас тобы'!CJ30+'ерте жас тобы'!CM30+'ерте жас тобы'!CP30+'ерте жас тобы'!CS30+'ерте жас тобы'!CV30+'ерте жас тобы'!CY30</f>
        <v>4</v>
      </c>
      <c r="T21" s="55">
        <f>'ерте жас тобы'!BY30+'ерте жас тобы'!CB30+'ерте жас тобы'!CE30+'ерте жас тобы'!CH30+'ерте жас тобы'!CK30+'ерте жас тобы'!CN30+'ерте жас тобы'!CQ30+'ерте жас тобы'!CT30+'ерте жас тобы'!CW30+'ерте жас тобы'!CZ30</f>
        <v>7</v>
      </c>
      <c r="U21" s="56">
        <f t="shared" si="8"/>
        <v>1.3636363636363635</v>
      </c>
      <c r="V21" s="57" t="str">
        <f t="shared" si="13"/>
        <v>I</v>
      </c>
      <c r="W21" s="55">
        <f>'ерте жас тобы'!DA30+'ерте жас тобы'!DD30+'ерте жас тобы'!DG30+'ерте жас тобы'!DJ30+'ерте жас тобы'!DM30</f>
        <v>0</v>
      </c>
      <c r="X21" s="55">
        <f>'ерте жас тобы'!DB30+'ерте жас тобы'!DE30+'ерте жас тобы'!DH30+'ерте жас тобы'!DK30+'ерте жас тобы'!DN30</f>
        <v>5</v>
      </c>
      <c r="Y21" s="55">
        <f>'ерте жас тобы'!DC30+'ерте жас тобы'!DF30+'ерте жас тобы'!DI30+'ерте жас тобы'!DL30+'ерте жас тобы'!DO30</f>
        <v>0</v>
      </c>
      <c r="Z21" s="56">
        <f t="shared" si="9"/>
        <v>2</v>
      </c>
      <c r="AA21" s="57" t="str">
        <f t="shared" si="14"/>
        <v>IІ</v>
      </c>
    </row>
    <row r="22" spans="1:27" ht="16.5" customHeight="1" x14ac:dyDescent="0.3">
      <c r="A22" s="34">
        <v>17</v>
      </c>
      <c r="B22" s="54">
        <f>'ерте жас тобы'!B36</f>
        <v>0</v>
      </c>
      <c r="C22" s="55">
        <f>'ерте жас тобы'!C31+'ерте жас тобы'!F31+'ерте жас тобы'!I31+'ерте жас тобы'!L31+'ерте жас тобы'!O31+'ерте жас тобы'!R31+'ерте жас тобы'!U31</f>
        <v>7</v>
      </c>
      <c r="D22" s="55">
        <f>'ерте жас тобы'!D31+'ерте жас тобы'!G31+'ерте жас тобы'!J31+'ерте жас тобы'!M31+'ерте жас тобы'!P31+'ерте жас тобы'!S31+'ерте жас тобы'!V31</f>
        <v>0</v>
      </c>
      <c r="E22" s="55">
        <f>'ерте жас тобы'!E31+'ерте жас тобы'!H31+'ерте жас тобы'!K31+'ерте жас тобы'!N31+'ерте жас тобы'!Q31+'ерте жас тобы'!T31+'ерте жас тобы'!W31</f>
        <v>0</v>
      </c>
      <c r="F22" s="56">
        <f t="shared" si="0"/>
        <v>3</v>
      </c>
      <c r="G22" s="57" t="str">
        <f t="shared" si="1"/>
        <v>IIІ</v>
      </c>
      <c r="H22" s="55">
        <f>'ерте жас тобы'!X31+'ерте жас тобы'!AA31+'ерте жас тобы'!AD31+'ерте жас тобы'!AG31+'ерте жас тобы'!AJ31+'ерте жас тобы'!AM31+'ерте жас тобы'!AP31+'ерте жас тобы'!AS31+'ерте жас тобы'!AV31+'ерте жас тобы'!AY31+'ерте жас тобы'!BB31+'ерте жас тобы'!BE31</f>
        <v>9</v>
      </c>
      <c r="I22" s="55">
        <f>'ерте жас тобы'!Y31+'ерте жас тобы'!AB31+'ерте жас тобы'!AE31+'ерте жас тобы'!AH31+'ерте жас тобы'!AK31+'ерте жас тобы'!AN31+'ерте жас тобы'!AQ31+'ерте жас тобы'!AT31+'ерте жас тобы'!AW31+'ерте жас тобы'!AZ31+'ерте жас тобы'!BC31+'ерте жас тобы'!BF31</f>
        <v>3</v>
      </c>
      <c r="J22" s="55">
        <f>'ерте жас тобы'!Z31+'ерте жас тобы'!AC31+'ерте жас тобы'!AF31+'ерте жас тобы'!AI31+'ерте жас тобы'!AL31+'ерте жас тобы'!AO31+'ерте жас тобы'!AR31+'ерте жас тобы'!AU31+'ерте жас тобы'!AX31+'ерте жас тобы'!BA31+'ерте жас тобы'!BD31+'ерте жас тобы'!BG31</f>
        <v>0</v>
      </c>
      <c r="K22" s="56">
        <f t="shared" si="5"/>
        <v>2.75</v>
      </c>
      <c r="L22" s="57" t="str">
        <f t="shared" si="2"/>
        <v>IIІ</v>
      </c>
      <c r="M22" s="55">
        <f>'ерте жас тобы'!BH31+'ерте жас тобы'!BK31+'ерте жас тобы'!BN31+'ерте жас тобы'!BQ31+'ерте жас тобы'!BT31</f>
        <v>0</v>
      </c>
      <c r="N22" s="55">
        <f>'ерте жас тобы'!BI31+'ерте жас тобы'!BL31+'ерте жас тобы'!BO31+'ерте жас тобы'!BR31+'ерте жас тобы'!BU31</f>
        <v>5</v>
      </c>
      <c r="O22" s="55">
        <f>'ерте жас тобы'!BJ31+'ерте жас тобы'!BM31+'ерте жас тобы'!BP31+'ерте жас тобы'!BS31+'ерте жас тобы'!BV31</f>
        <v>0</v>
      </c>
      <c r="P22" s="56">
        <f t="shared" si="6"/>
        <v>2</v>
      </c>
      <c r="Q22" s="57" t="str">
        <f t="shared" si="7"/>
        <v>IІ</v>
      </c>
      <c r="R22" s="55">
        <f>'ерте жас тобы'!BW31+'ерте жас тобы'!BZ31+'ерте жас тобы'!CC31+'ерте жас тобы'!CF31+'ерте жас тобы'!CI31+'ерте жас тобы'!CL31+'ерте жас тобы'!CO31+'ерте жас тобы'!CR31+'ерте жас тобы'!CU31+'ерте жас тобы'!CX31</f>
        <v>3</v>
      </c>
      <c r="S22" s="55">
        <f>'ерте жас тобы'!BX31+'ерте жас тобы'!CA31+'ерте жас тобы'!CD31+'ерте жас тобы'!CH31+'ерте жас тобы'!CJ31+'ерте жас тобы'!CM31+'ерте жас тобы'!CP31+'ерте жас тобы'!CS31+'ерте жас тобы'!CV31+'ерте жас тобы'!CY31</f>
        <v>6</v>
      </c>
      <c r="T22" s="55">
        <f>'ерте жас тобы'!BY31+'ерте жас тобы'!CB31+'ерте жас тобы'!CE31+'ерте жас тобы'!CH31+'ерте жас тобы'!CK31+'ерте жас тобы'!CN31+'ерте жас тобы'!CQ31+'ерте жас тобы'!CT31+'ерте жас тобы'!CW31+'ерте жас тобы'!CZ31</f>
        <v>0</v>
      </c>
      <c r="U22" s="56">
        <f t="shared" si="8"/>
        <v>2.3333333333333335</v>
      </c>
      <c r="V22" s="57" t="str">
        <f t="shared" si="3"/>
        <v>IІ</v>
      </c>
      <c r="W22" s="55">
        <f>'ерте жас тобы'!DA31+'ерте жас тобы'!DD31+'ерте жас тобы'!DG31+'ерте жас тобы'!DJ31+'ерте жас тобы'!DM31</f>
        <v>3</v>
      </c>
      <c r="X22" s="55">
        <f>'ерте жас тобы'!DB31+'ерте жас тобы'!DE31+'ерте жас тобы'!DH31+'ерте жас тобы'!DK31+'ерте жас тобы'!DN31</f>
        <v>2</v>
      </c>
      <c r="Y22" s="55">
        <f>'ерте жас тобы'!DC31+'ерте жас тобы'!DF31+'ерте жас тобы'!DI31+'ерте жас тобы'!DL31+'ерте жас тобы'!DO31</f>
        <v>0</v>
      </c>
      <c r="Z22" s="56">
        <f t="shared" si="9"/>
        <v>2.6</v>
      </c>
      <c r="AA22" s="57" t="str">
        <f t="shared" si="4"/>
        <v>IIІ</v>
      </c>
    </row>
    <row r="23" spans="1:27" ht="16.5" customHeight="1" x14ac:dyDescent="0.3">
      <c r="A23" s="34">
        <v>18</v>
      </c>
      <c r="B23" s="54" t="str">
        <f>'ерте жас тобы'!B19</f>
        <v xml:space="preserve">ЕділБибі -Айша </v>
      </c>
      <c r="C23" s="55">
        <f>'ерте жас тобы'!C34+'ерте жас тобы'!F34+'ерте жас тобы'!I34+'ерте жас тобы'!L34+'ерте жас тобы'!O34+'ерте жас тобы'!R34+'ерте жас тобы'!U34</f>
        <v>0</v>
      </c>
      <c r="D23" s="55">
        <f>'ерте жас тобы'!D34+'ерте жас тобы'!G34+'ерте жас тобы'!J34+'ерте жас тобы'!M34+'ерте жас тобы'!P34+'ерте жас тобы'!S34+'ерте жас тобы'!V34</f>
        <v>7</v>
      </c>
      <c r="E23" s="55">
        <f>'ерте жас тобы'!E34+'ерте жас тобы'!H34+'ерте жас тобы'!K34+'ерте жас тобы'!N34+'ерте жас тобы'!Q34+'ерте жас тобы'!T34+'ерте жас тобы'!W34</f>
        <v>0</v>
      </c>
      <c r="F23" s="56">
        <f t="shared" si="0"/>
        <v>2</v>
      </c>
      <c r="G23" s="57" t="str">
        <f t="shared" si="1"/>
        <v>IІ</v>
      </c>
      <c r="H23" s="55">
        <f>'ерте жас тобы'!X34+'ерте жас тобы'!AA34+'ерте жас тобы'!AD34+'ерте жас тобы'!AG34+'ерте жас тобы'!AJ34+'ерте жас тобы'!AM34+'ерте жас тобы'!AP34+'ерте жас тобы'!AS34+'ерте жас тобы'!AV34+'ерте жас тобы'!AY34+'ерте жас тобы'!BB34+'ерте жас тобы'!BE34</f>
        <v>0</v>
      </c>
      <c r="I23" s="55">
        <f>'ерте жас тобы'!Y34+'ерте жас тобы'!AB34+'ерте жас тобы'!AE34+'ерте жас тобы'!AH34+'ерте жас тобы'!AK34+'ерте жас тобы'!AN34+'ерте жас тобы'!AQ34+'ерте жас тобы'!AT34+'ерте жас тобы'!AW34+'ерте жас тобы'!AZ34+'ерте жас тобы'!BC34+'ерте жас тобы'!BF34</f>
        <v>7</v>
      </c>
      <c r="J23" s="55">
        <f>'ерте жас тобы'!Z34+'ерте жас тобы'!AC34+'ерте жас тобы'!AF34+'ерте жас тобы'!AI34+'ерте жас тобы'!AL34+'ерте жас тобы'!AO34+'ерте жас тобы'!AR34+'ерте жас тобы'!AU34+'ерте жас тобы'!AX34+'ерте жас тобы'!BA34+'ерте жас тобы'!BD34+'ерте жас тобы'!BG34</f>
        <v>5</v>
      </c>
      <c r="K23" s="56">
        <f t="shared" si="5"/>
        <v>1.5833333333333333</v>
      </c>
      <c r="L23" s="57" t="str">
        <f t="shared" si="2"/>
        <v>IІ</v>
      </c>
      <c r="M23" s="55">
        <f>'ерте жас тобы'!BH34+'ерте жас тобы'!BK34+'ерте жас тобы'!BN34+'ерте жас тобы'!BQ34+'ерте жас тобы'!BT34</f>
        <v>0</v>
      </c>
      <c r="N23" s="55">
        <f>'ерте жас тобы'!BI34+'ерте жас тобы'!BL34+'ерте жас тобы'!BO34+'ерте жас тобы'!BR34+'ерте жас тобы'!BU34</f>
        <v>0</v>
      </c>
      <c r="O23" s="55">
        <f>'ерте жас тобы'!BJ34+'ерте жас тобы'!BM34+'ерте жас тобы'!BP34+'ерте жас тобы'!BS34+'ерте жас тобы'!BV34</f>
        <v>5</v>
      </c>
      <c r="P23" s="56">
        <f t="shared" si="6"/>
        <v>1</v>
      </c>
      <c r="Q23" s="57" t="str">
        <f t="shared" si="7"/>
        <v>I</v>
      </c>
      <c r="R23" s="55">
        <f>'ерте жас тобы'!BW34+'ерте жас тобы'!BZ34+'ерте жас тобы'!CC34+'ерте жас тобы'!CF34+'ерте жас тобы'!CI34+'ерте жас тобы'!CL34+'ерте жас тобы'!CO34+'ерте жас тобы'!CR34+'ерте жас тобы'!CU34+'ерте жас тобы'!CX34</f>
        <v>0</v>
      </c>
      <c r="S23" s="55">
        <f>'ерте жас тобы'!BX34+'ерте жас тобы'!CA34+'ерте жас тобы'!CD34+'ерте жас тобы'!CH34+'ерте жас тобы'!CJ34+'ерте жас тобы'!CM34+'ерте жас тобы'!CP34+'ерте жас тобы'!CS34+'ерте жас тобы'!CV34+'ерте жас тобы'!CY34</f>
        <v>1</v>
      </c>
      <c r="T23" s="55">
        <f>'ерте жас тобы'!BY34+'ерте жас тобы'!CB34+'ерте жас тобы'!CE34+'ерте жас тобы'!CH34+'ерте жас тобы'!CK34+'ерте жас тобы'!CN34+'ерте жас тобы'!CQ34+'ерте жас тобы'!CT34+'ерте жас тобы'!CW34+'ерте жас тобы'!CZ34</f>
        <v>10</v>
      </c>
      <c r="U23" s="56">
        <f t="shared" si="8"/>
        <v>1.0909090909090908</v>
      </c>
      <c r="V23" s="57" t="str">
        <f t="shared" si="3"/>
        <v>I</v>
      </c>
      <c r="W23" s="55">
        <f>'ерте жас тобы'!DA34+'ерте жас тобы'!DD34+'ерте жас тобы'!DG34+'ерте жас тобы'!DJ34+'ерте жас тобы'!DM34</f>
        <v>2</v>
      </c>
      <c r="X23" s="55">
        <f>'ерте жас тобы'!DB34+'ерте жас тобы'!DE34+'ерте жас тобы'!DH34+'ерте жас тобы'!DK34+'ерте жас тобы'!DN34</f>
        <v>2</v>
      </c>
      <c r="Y23" s="55">
        <f>'ерте жас тобы'!DC34+'ерте жас тобы'!DF34+'ерте жас тобы'!DI34+'ерте жас тобы'!DL34+'ерте жас тобы'!DO34</f>
        <v>1</v>
      </c>
      <c r="Z23" s="56">
        <f t="shared" si="9"/>
        <v>2.2000000000000002</v>
      </c>
      <c r="AA23" s="57" t="str">
        <f t="shared" si="4"/>
        <v>IІ</v>
      </c>
    </row>
    <row r="24" spans="1:27" ht="16.5" customHeight="1" x14ac:dyDescent="0.3">
      <c r="A24" s="34">
        <v>19</v>
      </c>
      <c r="B24" s="54" t="str">
        <f>'ерте жас тобы'!B23</f>
        <v xml:space="preserve">Кеулімжан Кәусар </v>
      </c>
      <c r="C24" s="55">
        <f>'ерте жас тобы'!C36+'ерте жас тобы'!F36+'ерте жас тобы'!I36+'ерте жас тобы'!L36+'ерте жас тобы'!O36+'ерте жас тобы'!R36+'ерте жас тобы'!U36</f>
        <v>0</v>
      </c>
      <c r="D24" s="55">
        <f>'ерте жас тобы'!D36+'ерте жас тобы'!G36+'ерте жас тобы'!J36+'ерте жас тобы'!M36+'ерте жас тобы'!P36+'ерте жас тобы'!S36+'ерте жас тобы'!V36</f>
        <v>0</v>
      </c>
      <c r="E24" s="55">
        <f>'ерте жас тобы'!E36+'ерте жас тобы'!H36+'ерте жас тобы'!K36+'ерте жас тобы'!N36+'ерте жас тобы'!Q36+'ерте жас тобы'!T36+'ерте жас тобы'!W36</f>
        <v>0</v>
      </c>
      <c r="F24" s="56">
        <f t="shared" si="0"/>
        <v>0</v>
      </c>
      <c r="G24" s="57" t="str">
        <f t="shared" si="1"/>
        <v xml:space="preserve"> </v>
      </c>
      <c r="H24" s="55">
        <f>'ерте жас тобы'!X36+'ерте жас тобы'!AA36+'ерте жас тобы'!AD36+'ерте жас тобы'!AG36+'ерте жас тобы'!AJ36+'ерте жас тобы'!AM36+'ерте жас тобы'!AP36+'ерте жас тобы'!AS36+'ерте жас тобы'!AV36+'ерте жас тобы'!AY36+'ерте жас тобы'!BB36+'ерте жас тобы'!BE36</f>
        <v>0</v>
      </c>
      <c r="I24" s="55">
        <f>'ерте жас тобы'!Y36+'ерте жас тобы'!AB36+'ерте жас тобы'!AE36+'ерте жас тобы'!AH36+'ерте жас тобы'!AK36+'ерте жас тобы'!AN36+'ерте жас тобы'!AQ36+'ерте жас тобы'!AT36+'ерте жас тобы'!AW36+'ерте жас тобы'!AZ36+'ерте жас тобы'!BC36+'ерте жас тобы'!BF36</f>
        <v>0</v>
      </c>
      <c r="J24" s="55">
        <f>'ерте жас тобы'!Z36+'ерте жас тобы'!AC36+'ерте жас тобы'!AF36+'ерте жас тобы'!AI36+'ерте жас тобы'!AL36+'ерте жас тобы'!AO36+'ерте жас тобы'!AR36+'ерте жас тобы'!AU36+'ерте жас тобы'!AX36+'ерте жас тобы'!BA36+'ерте жас тобы'!BD36+'ерте жас тобы'!BG36</f>
        <v>0</v>
      </c>
      <c r="K24" s="56">
        <f t="shared" si="5"/>
        <v>0</v>
      </c>
      <c r="L24" s="57" t="str">
        <f t="shared" si="2"/>
        <v xml:space="preserve"> </v>
      </c>
      <c r="M24" s="55">
        <f>'ерте жас тобы'!BH36+'ерте жас тобы'!BK36+'ерте жас тобы'!BN36+'ерте жас тобы'!BQ36+'ерте жас тобы'!BT36</f>
        <v>0</v>
      </c>
      <c r="N24" s="55">
        <f>'ерте жас тобы'!BI36+'ерте жас тобы'!BL36+'ерте жас тобы'!BO36+'ерте жас тобы'!BR36+'ерте жас тобы'!BU36</f>
        <v>0</v>
      </c>
      <c r="O24" s="55">
        <f>'ерте жас тобы'!BJ36+'ерте жас тобы'!BM36+'ерте жас тобы'!BP36+'ерте жас тобы'!BS36+'ерте жас тобы'!BV36</f>
        <v>0</v>
      </c>
      <c r="P24" s="56">
        <f t="shared" si="6"/>
        <v>0</v>
      </c>
      <c r="Q24" s="57" t="str">
        <f t="shared" si="7"/>
        <v xml:space="preserve"> </v>
      </c>
      <c r="R24" s="55">
        <f>'ерте жас тобы'!BW36+'ерте жас тобы'!BZ36+'ерте жас тобы'!CC36+'ерте жас тобы'!CF36+'ерте жас тобы'!CI36+'ерте жас тобы'!CL36+'ерте жас тобы'!CO36+'ерте жас тобы'!CR36+'ерте жас тобы'!CU36+'ерте жас тобы'!CX36</f>
        <v>0</v>
      </c>
      <c r="S24" s="55">
        <f>'ерте жас тобы'!BX36+'ерте жас тобы'!CA36+'ерте жас тобы'!CD36+'ерте жас тобы'!CH36+'ерте жас тобы'!CJ36+'ерте жас тобы'!CM36+'ерте жас тобы'!CP36+'ерте жас тобы'!CS36+'ерте жас тобы'!CV36+'ерте жас тобы'!CY36</f>
        <v>0</v>
      </c>
      <c r="T24" s="55">
        <f>'ерте жас тобы'!BY36+'ерте жас тобы'!CB36+'ерте жас тобы'!CE36+'ерте жас тобы'!CH36+'ерте жас тобы'!CK36+'ерте жас тобы'!CN36+'ерте жас тобы'!CQ36+'ерте жас тобы'!CT36+'ерте жас тобы'!CW36+'ерте жас тобы'!CZ36</f>
        <v>0</v>
      </c>
      <c r="U24" s="56">
        <f t="shared" si="8"/>
        <v>0</v>
      </c>
      <c r="V24" s="57" t="str">
        <f t="shared" si="3"/>
        <v xml:space="preserve"> </v>
      </c>
      <c r="W24" s="55">
        <f>'ерте жас тобы'!DA36+'ерте жас тобы'!DD36+'ерте жас тобы'!DG36+'ерте жас тобы'!DJ36+'ерте жас тобы'!DM36</f>
        <v>0</v>
      </c>
      <c r="X24" s="55">
        <f>'ерте жас тобы'!DB36+'ерте жас тобы'!DE36+'ерте жас тобы'!DH36+'ерте жас тобы'!DK36+'ерте жас тобы'!DN36</f>
        <v>0</v>
      </c>
      <c r="Y24" s="55">
        <f>'ерте жас тобы'!DC36+'ерте жас тобы'!DF36+'ерте жас тобы'!DI36+'ерте жас тобы'!DL36+'ерте жас тобы'!DO36</f>
        <v>0</v>
      </c>
      <c r="Z24" s="56">
        <f t="shared" si="9"/>
        <v>0</v>
      </c>
      <c r="AA24" s="57" t="str">
        <f t="shared" si="4"/>
        <v xml:space="preserve"> </v>
      </c>
    </row>
    <row r="25" spans="1:27" ht="16.5" customHeight="1" x14ac:dyDescent="0.3">
      <c r="A25" s="34">
        <v>20</v>
      </c>
      <c r="B25" s="54" t="str">
        <f>'ерте жас тобы'!B31</f>
        <v>Сағындық Еркебулан</v>
      </c>
      <c r="C25" s="55">
        <f>'ерте жас тобы'!C34+'ерте жас тобы'!F34+'ерте жас тобы'!I34+'ерте жас тобы'!L34+'ерте жас тобы'!O34+'ерте жас тобы'!R34+'ерте жас тобы'!U34</f>
        <v>0</v>
      </c>
      <c r="D25" s="55">
        <f>'ерте жас тобы'!D34+'ерте жас тобы'!G34+'ерте жас тобы'!J34+'ерте жас тобы'!M34+'ерте жас тобы'!P34+'ерте жас тобы'!S34+'ерте жас тобы'!V34</f>
        <v>7</v>
      </c>
      <c r="E25" s="55">
        <f>'ерте жас тобы'!E34+'ерте жас тобы'!H34+'ерте жас тобы'!K34+'ерте жас тобы'!N34+'ерте жас тобы'!Q34+'ерте жас тобы'!T34+'ерте жас тобы'!W34</f>
        <v>0</v>
      </c>
      <c r="F25" s="56">
        <f t="shared" ref="F25" si="15">IFERROR(((C25*3)+(D25*2)+(E25*1))/(C25+D25+E25),)</f>
        <v>2</v>
      </c>
      <c r="G25" s="57" t="str">
        <f t="shared" ref="G25" si="16">IF(F25&gt;=2.5,"IIІ", IF(F25&gt;=1.5,"IІ",IF(F25&gt;=1,"I"," ")))</f>
        <v>IІ</v>
      </c>
      <c r="H25" s="55">
        <f>'ерте жас тобы'!X34+'ерте жас тобы'!AA34+'ерте жас тобы'!AD34+'ерте жас тобы'!AG34+'ерте жас тобы'!AJ34+'ерте жас тобы'!AM34+'ерте жас тобы'!AP34+'ерте жас тобы'!AS34+'ерте жас тобы'!AV34+'ерте жас тобы'!AY34+'ерте жас тобы'!BB34+'ерте жас тобы'!BE34</f>
        <v>0</v>
      </c>
      <c r="I25" s="55">
        <f>'ерте жас тобы'!Y34+'ерте жас тобы'!AB34+'ерте жас тобы'!AE34+'ерте жас тобы'!AH34+'ерте жас тобы'!AK34+'ерте жас тобы'!AN34+'ерте жас тобы'!AQ34+'ерте жас тобы'!AT34+'ерте жас тобы'!AW34+'ерте жас тобы'!AZ34+'ерте жас тобы'!BC34+'ерте жас тобы'!BF34</f>
        <v>7</v>
      </c>
      <c r="J25" s="55">
        <f>'ерте жас тобы'!Z34+'ерте жас тобы'!AC34+'ерте жас тобы'!AF34+'ерте жас тобы'!AI34+'ерте жас тобы'!AL34+'ерте жас тобы'!AO34+'ерте жас тобы'!AR34+'ерте жас тобы'!AU34+'ерте жас тобы'!AX34+'ерте жас тобы'!BA34+'ерте жас тобы'!BD34+'ерте жас тобы'!BG34</f>
        <v>5</v>
      </c>
      <c r="K25" s="56">
        <f>IFERROR(((H25*3)+(I25*2)+(J25*1))/(H25+I25+J25),)</f>
        <v>1.5833333333333333</v>
      </c>
      <c r="L25" s="57" t="str">
        <f t="shared" ref="L25" si="17">IF(K25&gt;=2.5,"IIІ", IF(K25&gt;=1.5,"IІ",IF(K25&gt;=1,"I"," ")))</f>
        <v>IІ</v>
      </c>
      <c r="M25" s="55">
        <f>'ерте жас тобы'!BH34+'ерте жас тобы'!BK34+'ерте жас тобы'!BN34+'ерте жас тобы'!BQ34+'ерте жас тобы'!BT34</f>
        <v>0</v>
      </c>
      <c r="N25" s="55">
        <f>'ерте жас тобы'!BI34+'ерте жас тобы'!BL34+'ерте жас тобы'!BO34+'ерте жас тобы'!BR34+'ерте жас тобы'!BU34</f>
        <v>0</v>
      </c>
      <c r="O25" s="55">
        <f>'ерте жас тобы'!BJ34+'ерте жас тобы'!BM34+'ерте жас тобы'!BP34+'ерте жас тобы'!BS34+'ерте жас тобы'!BV34</f>
        <v>5</v>
      </c>
      <c r="P25" s="56">
        <f>IFERROR(((M25*3)+(N25*2)+(O25*1))/(M25+N25+O25),)</f>
        <v>1</v>
      </c>
      <c r="Q25" s="57" t="str">
        <f>IF(P25&gt;=2.5,"IIІ", IF(P25&gt;=1.5,"IІ",IF(P25&gt;=1,"I"," ")))</f>
        <v>I</v>
      </c>
      <c r="R25" s="55">
        <f>'ерте жас тобы'!BW34+'ерте жас тобы'!BZ34+'ерте жас тобы'!CC34+'ерте жас тобы'!CF34+'ерте жас тобы'!CI34+'ерте жас тобы'!CL34+'ерте жас тобы'!CO34+'ерте жас тобы'!CR34+'ерте жас тобы'!CU34+'ерте жас тобы'!CX34</f>
        <v>0</v>
      </c>
      <c r="S25" s="55">
        <f>'ерте жас тобы'!BX34+'ерте жас тобы'!CA34+'ерте жас тобы'!CD34+'ерте жас тобы'!CH34+'ерте жас тобы'!CJ34+'ерте жас тобы'!CM34+'ерте жас тобы'!CP34+'ерте жас тобы'!CS34+'ерте жас тобы'!CV34+'ерте жас тобы'!CY34</f>
        <v>1</v>
      </c>
      <c r="T25" s="55">
        <f>'ерте жас тобы'!BY34+'ерте жас тобы'!CB34+'ерте жас тобы'!CE34+'ерте жас тобы'!CH34+'ерте жас тобы'!CK34+'ерте жас тобы'!CN34+'ерте жас тобы'!CQ34+'ерте жас тобы'!CT34+'ерте жас тобы'!CW34+'ерте жас тобы'!CZ34</f>
        <v>10</v>
      </c>
      <c r="U25" s="56">
        <f>IFERROR(((R25*3)+(S25*2)+(T25*1))/(R25+S25+T25),)</f>
        <v>1.0909090909090908</v>
      </c>
      <c r="V25" s="57" t="str">
        <f t="shared" ref="V25" si="18">IF(U25&gt;=2.5,"IIІ", IF(U25&gt;=1.5,"IІ",IF(U25&gt;=1,"I"," ")))</f>
        <v>I</v>
      </c>
      <c r="W25" s="55">
        <f>'ерте жас тобы'!DA34+'ерте жас тобы'!DD34+'ерте жас тобы'!DG34+'ерте жас тобы'!DJ34+'ерте жас тобы'!DM34</f>
        <v>2</v>
      </c>
      <c r="X25" s="55">
        <f>'ерте жас тобы'!DB34+'ерте жас тобы'!DE34+'ерте жас тобы'!DH34+'ерте жас тобы'!DK34+'ерте жас тобы'!DN34</f>
        <v>2</v>
      </c>
      <c r="Y25" s="55">
        <f>'ерте жас тобы'!DC34+'ерте жас тобы'!DF34+'ерте жас тобы'!DI34+'ерте жас тобы'!DL34+'ерте жас тобы'!DO34</f>
        <v>1</v>
      </c>
      <c r="Z25" s="56">
        <f>IFERROR(((W25*3)+(X25*2)+(Y25*1))/(W25+X25+Y25),)</f>
        <v>2.2000000000000002</v>
      </c>
      <c r="AA25" s="57" t="str">
        <f t="shared" ref="AA25" si="19">IF(Z25&gt;=2.5,"IIІ", IF(Z25&gt;=1.5,"IІ",IF(Z25&gt;=1,"I"," ")))</f>
        <v>IІ</v>
      </c>
    </row>
    <row r="26" spans="1:27" ht="16.5" customHeight="1" x14ac:dyDescent="0.3">
      <c r="A26" s="34">
        <v>21</v>
      </c>
      <c r="B26" s="54" t="str">
        <f>'ерте жас тобы'!B22</f>
        <v xml:space="preserve">Итебаев Елдар </v>
      </c>
      <c r="C26" s="55">
        <f>'ерте жас тобы'!C35+'ерте жас тобы'!F35+'ерте жас тобы'!I35+'ерте жас тобы'!L35+'ерте жас тобы'!O35+'ерте жас тобы'!R35+'ерте жас тобы'!U35</f>
        <v>0</v>
      </c>
      <c r="D26" s="55">
        <f>'ерте жас тобы'!D35+'ерте жас тобы'!G35+'ерте жас тобы'!J35+'ерте жас тобы'!M35+'ерте жас тобы'!P35+'ерте жас тобы'!S35+'ерте жас тобы'!V35</f>
        <v>0</v>
      </c>
      <c r="E26" s="55">
        <f>'ерте жас тобы'!E35+'ерте жас тобы'!H35+'ерте жас тобы'!K35+'ерте жас тобы'!N35+'ерте жас тобы'!Q35+'ерте жас тобы'!T35+'ерте жас тобы'!W35</f>
        <v>0</v>
      </c>
      <c r="F26" s="56">
        <f t="shared" ref="F26:F27" si="20">IFERROR(((C26*3)+(D26*2)+(E26*1))/(C26+D26+E26),)</f>
        <v>0</v>
      </c>
      <c r="G26" s="57" t="str">
        <f t="shared" ref="G26:G27" si="21">IF(F26&gt;=2.5,"IIІ", IF(F26&gt;=1.5,"IІ",IF(F26&gt;=1,"I"," ")))</f>
        <v xml:space="preserve"> </v>
      </c>
      <c r="H26" s="55">
        <f>'ерте жас тобы'!X35+'ерте жас тобы'!AA35+'ерте жас тобы'!AD35+'ерте жас тобы'!AG35+'ерте жас тобы'!AJ35+'ерте жас тобы'!AM35+'ерте жас тобы'!AP35+'ерте жас тобы'!AS35+'ерте жас тобы'!AV35+'ерте жас тобы'!AY35+'ерте жас тобы'!BB35+'ерте жас тобы'!BE35</f>
        <v>0</v>
      </c>
      <c r="I26" s="55">
        <f>'ерте жас тобы'!Y35+'ерте жас тобы'!AB35+'ерте жас тобы'!AE35+'ерте жас тобы'!AH35+'ерте жас тобы'!AK35+'ерте жас тобы'!AN35+'ерте жас тобы'!AQ35+'ерте жас тобы'!AT35+'ерте жас тобы'!AW35+'ерте жас тобы'!AZ35+'ерте жас тобы'!BC35+'ерте жас тобы'!BF35</f>
        <v>0</v>
      </c>
      <c r="J26" s="55">
        <f>'ерте жас тобы'!Z35+'ерте жас тобы'!AC35+'ерте жас тобы'!AF35+'ерте жас тобы'!AI35+'ерте жас тобы'!AL35+'ерте жас тобы'!AO35+'ерте жас тобы'!AR35+'ерте жас тобы'!AU35+'ерте жас тобы'!AX35+'ерте жас тобы'!BA35+'ерте жас тобы'!BD35+'ерте жас тобы'!BG35</f>
        <v>0</v>
      </c>
      <c r="K26" s="56">
        <f t="shared" ref="K26" si="22">IFERROR(((H26*3)+(I26*2)+(J26*1))/(H26+I26+J26),)</f>
        <v>0</v>
      </c>
      <c r="L26" s="57" t="str">
        <f t="shared" ref="L26:L27" si="23">IF(K26&gt;=2.5,"IIІ", IF(K26&gt;=1.5,"IІ",IF(K26&gt;=1,"I"," ")))</f>
        <v xml:space="preserve"> </v>
      </c>
      <c r="M26" s="55">
        <f>'ерте жас тобы'!BH35+'ерте жас тобы'!BK35+'ерте жас тобы'!BN35+'ерте жас тобы'!BQ35+'ерте жас тобы'!BT35</f>
        <v>0</v>
      </c>
      <c r="N26" s="55">
        <f>'ерте жас тобы'!BI35+'ерте жас тобы'!BL35+'ерте жас тобы'!BO35+'ерте жас тобы'!BR35+'ерте жас тобы'!BU35</f>
        <v>0</v>
      </c>
      <c r="O26" s="55">
        <f>'ерте жас тобы'!BJ35+'ерте жас тобы'!BM35+'ерте жас тобы'!BP35+'ерте жас тобы'!BS35+'ерте жас тобы'!BV35</f>
        <v>0</v>
      </c>
      <c r="P26" s="56">
        <f t="shared" ref="P26" si="24">IFERROR(((M26*3)+(N26*2)+(O26*1))/(M26+N26+O26),)</f>
        <v>0</v>
      </c>
      <c r="Q26" s="57" t="str">
        <f t="shared" ref="Q26" si="25">IF(P26&gt;=2.5,"IIІ", IF(P26&gt;=1.5,"IІ",IF(P26&gt;=1,"I"," ")))</f>
        <v xml:space="preserve"> </v>
      </c>
      <c r="R26" s="55">
        <f>'ерте жас тобы'!BW35+'ерте жас тобы'!BZ35+'ерте жас тобы'!CC35+'ерте жас тобы'!CF35+'ерте жас тобы'!CI35+'ерте жас тобы'!CL35+'ерте жас тобы'!CO35+'ерте жас тобы'!CR35+'ерте жас тобы'!CU35+'ерте жас тобы'!CX35</f>
        <v>0</v>
      </c>
      <c r="S26" s="55">
        <f>'ерте жас тобы'!BX35+'ерте жас тобы'!CA35+'ерте жас тобы'!CD35+'ерте жас тобы'!CH35+'ерте жас тобы'!CJ35+'ерте жас тобы'!CM35+'ерте жас тобы'!CP35+'ерте жас тобы'!CS35+'ерте жас тобы'!CV35+'ерте жас тобы'!CY35</f>
        <v>0</v>
      </c>
      <c r="T26" s="55">
        <f>'ерте жас тобы'!BY35+'ерте жас тобы'!CB35+'ерте жас тобы'!CE35+'ерте жас тобы'!CH35+'ерте жас тобы'!CK35+'ерте жас тобы'!CN35+'ерте жас тобы'!CQ35+'ерте жас тобы'!CT35+'ерте жас тобы'!CW35+'ерте жас тобы'!CZ35</f>
        <v>0</v>
      </c>
      <c r="U26" s="56">
        <f t="shared" ref="U26" si="26">IFERROR(((R26*3)+(S26*2)+(T26*1))/(R26+S26+T26),)</f>
        <v>0</v>
      </c>
      <c r="V26" s="57" t="str">
        <f t="shared" ref="V26:V27" si="27">IF(U26&gt;=2.5,"IIІ", IF(U26&gt;=1.5,"IІ",IF(U26&gt;=1,"I"," ")))</f>
        <v xml:space="preserve"> </v>
      </c>
      <c r="W26" s="55">
        <f>'ерте жас тобы'!DA35+'ерте жас тобы'!DD35+'ерте жас тобы'!DG35+'ерте жас тобы'!DJ35+'ерте жас тобы'!DM35</f>
        <v>0</v>
      </c>
      <c r="X26" s="55">
        <f>'ерте жас тобы'!DB35+'ерте жас тобы'!DE35+'ерте жас тобы'!DH35+'ерте жас тобы'!DK35+'ерте жас тобы'!DN35</f>
        <v>0</v>
      </c>
      <c r="Y26" s="55">
        <f>'ерте жас тобы'!DC35+'ерте жас тобы'!DF35+'ерте жас тобы'!DI35+'ерте жас тобы'!DL35+'ерте жас тобы'!DO35</f>
        <v>0</v>
      </c>
      <c r="Z26" s="56">
        <f t="shared" ref="Z26" si="28">IFERROR(((W26*3)+(X26*2)+(Y26*1))/(W26+X26+Y26),)</f>
        <v>0</v>
      </c>
      <c r="AA26" s="57" t="str">
        <f t="shared" ref="AA26:AA27" si="29">IF(Z26&gt;=2.5,"IIІ", IF(Z26&gt;=1.5,"IІ",IF(Z26&gt;=1,"I"," ")))</f>
        <v xml:space="preserve"> </v>
      </c>
    </row>
    <row r="27" spans="1:27" ht="16.5" customHeight="1" x14ac:dyDescent="0.3">
      <c r="A27" s="34">
        <v>22</v>
      </c>
      <c r="B27" s="54" t="str">
        <f>'ерте жас тобы'!B32</f>
        <v xml:space="preserve">Сальмен Айша </v>
      </c>
      <c r="C27" s="55">
        <f>'ерте жас тобы'!C36+'ерте жас тобы'!F36+'ерте жас тобы'!I36+'ерте жас тобы'!L36+'ерте жас тобы'!O36+'ерте жас тобы'!R36+'ерте жас тобы'!U36</f>
        <v>0</v>
      </c>
      <c r="D27" s="55">
        <f>'ерте жас тобы'!D36+'ерте жас тобы'!G36+'ерте жас тобы'!J36+'ерте жас тобы'!M36+'ерте жас тобы'!P36+'ерте жас тобы'!S36+'ерте жас тобы'!V36</f>
        <v>0</v>
      </c>
      <c r="E27" s="55">
        <f>'ерте жас тобы'!E36+'ерте жас тобы'!H36+'ерте жас тобы'!K36+'ерте жас тобы'!N36+'ерте жас тобы'!Q36+'ерте жас тобы'!T36+'ерте жас тобы'!W36</f>
        <v>0</v>
      </c>
      <c r="F27" s="56">
        <f t="shared" si="20"/>
        <v>0</v>
      </c>
      <c r="G27" s="57" t="str">
        <f t="shared" si="21"/>
        <v xml:space="preserve"> </v>
      </c>
      <c r="H27" s="55">
        <f>'ерте жас тобы'!X36+'ерте жас тобы'!AA36+'ерте жас тобы'!AD36+'ерте жас тобы'!AG36+'ерте жас тобы'!AJ36+'ерте жас тобы'!AM36+'ерте жас тобы'!AP36+'ерте жас тобы'!AS36+'ерте жас тобы'!AV36+'ерте жас тобы'!AY36+'ерте жас тобы'!BB36+'ерте жас тобы'!BE36</f>
        <v>0</v>
      </c>
      <c r="I27" s="55">
        <f>'ерте жас тобы'!Y36+'ерте жас тобы'!AB36+'ерте жас тобы'!AE36+'ерте жас тобы'!AH36+'ерте жас тобы'!AK36+'ерте жас тобы'!AN36+'ерте жас тобы'!AQ36+'ерте жас тобы'!AT36+'ерте жас тобы'!AW36+'ерте жас тобы'!AZ36+'ерте жас тобы'!BC36+'ерте жас тобы'!BF36</f>
        <v>0</v>
      </c>
      <c r="J27" s="55">
        <f>'ерте жас тобы'!Z36+'ерте жас тобы'!AC36+'ерте жас тобы'!AF36+'ерте жас тобы'!AI36+'ерте жас тобы'!AL36+'ерте жас тобы'!AO36+'ерте жас тобы'!AR36+'ерте жас тобы'!AU36+'ерте жас тобы'!AX36+'ерте жас тобы'!BA36+'ерте жас тобы'!BD36+'ерте жас тобы'!BG36</f>
        <v>0</v>
      </c>
      <c r="K27" s="56">
        <f>IFERROR(((H27*3)+(I27*2)+(J27*1))/(H27+I27+J27),)</f>
        <v>0</v>
      </c>
      <c r="L27" s="57" t="str">
        <f t="shared" si="23"/>
        <v xml:space="preserve"> </v>
      </c>
      <c r="M27" s="55">
        <f>'ерте жас тобы'!BH36+'ерте жас тобы'!BK36+'ерте жас тобы'!BN36+'ерте жас тобы'!BQ36+'ерте жас тобы'!BT36</f>
        <v>0</v>
      </c>
      <c r="N27" s="55">
        <f>'ерте жас тобы'!BI36+'ерте жас тобы'!BL36+'ерте жас тобы'!BO36+'ерте жас тобы'!BR36+'ерте жас тобы'!BU36</f>
        <v>0</v>
      </c>
      <c r="O27" s="55">
        <f>'ерте жас тобы'!BJ36+'ерте жас тобы'!BM36+'ерте жас тобы'!BP36+'ерте жас тобы'!BS36+'ерте жас тобы'!BV36</f>
        <v>0</v>
      </c>
      <c r="P27" s="56">
        <f>IFERROR(((M27*3)+(N27*2)+(O27*1))/(M27+N27+O27),)</f>
        <v>0</v>
      </c>
      <c r="Q27" s="57" t="str">
        <f>IF(P27&gt;=2.5,"IIІ", IF(P27&gt;=1.5,"IІ",IF(P27&gt;=1,"I"," ")))</f>
        <v xml:space="preserve"> </v>
      </c>
      <c r="R27" s="55">
        <f>'ерте жас тобы'!BW36+'ерте жас тобы'!BZ36+'ерте жас тобы'!CC36+'ерте жас тобы'!CF36+'ерте жас тобы'!CI36+'ерте жас тобы'!CL36+'ерте жас тобы'!CO36+'ерте жас тобы'!CR36+'ерте жас тобы'!CU36+'ерте жас тобы'!CX36</f>
        <v>0</v>
      </c>
      <c r="S27" s="55">
        <f>'ерте жас тобы'!BX36+'ерте жас тобы'!CA36+'ерте жас тобы'!CD36+'ерте жас тобы'!CH36+'ерте жас тобы'!CJ36+'ерте жас тобы'!CM36+'ерте жас тобы'!CP36+'ерте жас тобы'!CS36+'ерте жас тобы'!CV36+'ерте жас тобы'!CY36</f>
        <v>0</v>
      </c>
      <c r="T27" s="55">
        <f>'ерте жас тобы'!BY36+'ерте жас тобы'!CB36+'ерте жас тобы'!CE36+'ерте жас тобы'!CH36+'ерте жас тобы'!CK36+'ерте жас тобы'!CN36+'ерте жас тобы'!CQ36+'ерте жас тобы'!CT36+'ерте жас тобы'!CW36+'ерте жас тобы'!CZ36</f>
        <v>0</v>
      </c>
      <c r="U27" s="56">
        <f>IFERROR(((R27*3)+(S27*2)+(T27*1))/(R27+S27+T27),)</f>
        <v>0</v>
      </c>
      <c r="V27" s="57" t="str">
        <f t="shared" si="27"/>
        <v xml:space="preserve"> </v>
      </c>
      <c r="W27" s="55">
        <f>'ерте жас тобы'!DA36+'ерте жас тобы'!DD36+'ерте жас тобы'!DG36+'ерте жас тобы'!DJ36+'ерте жас тобы'!DM36</f>
        <v>0</v>
      </c>
      <c r="X27" s="55">
        <f>'ерте жас тобы'!DB36+'ерте жас тобы'!DE36+'ерте жас тобы'!DH36+'ерте жас тобы'!DK36+'ерте жас тобы'!DN36</f>
        <v>0</v>
      </c>
      <c r="Y27" s="55">
        <f>'ерте жас тобы'!DC36+'ерте жас тобы'!DF36+'ерте жас тобы'!DI36+'ерте жас тобы'!DL36+'ерте жас тобы'!DO36</f>
        <v>0</v>
      </c>
      <c r="Z27" s="56">
        <f>IFERROR(((W27*3)+(X27*2)+(Y27*1))/(W27+X27+Y27),)</f>
        <v>0</v>
      </c>
      <c r="AA27" s="57" t="str">
        <f t="shared" si="29"/>
        <v xml:space="preserve"> </v>
      </c>
    </row>
    <row r="28" spans="1:27" ht="16.5" customHeight="1" x14ac:dyDescent="0.3">
      <c r="A28" s="34">
        <v>23</v>
      </c>
      <c r="B28" s="54"/>
      <c r="C28" s="55"/>
      <c r="D28" s="55"/>
      <c r="E28" s="55"/>
      <c r="F28" s="56"/>
      <c r="G28" s="57"/>
      <c r="H28" s="55"/>
      <c r="I28" s="55"/>
      <c r="J28" s="55"/>
      <c r="K28" s="56"/>
      <c r="L28" s="57"/>
      <c r="M28" s="55"/>
      <c r="N28" s="55"/>
      <c r="O28" s="55"/>
      <c r="P28" s="56"/>
      <c r="Q28" s="57"/>
      <c r="R28" s="55"/>
      <c r="S28" s="55"/>
      <c r="T28" s="55"/>
      <c r="U28" s="56"/>
      <c r="V28" s="57"/>
      <c r="W28" s="55"/>
      <c r="X28" s="55"/>
      <c r="Y28" s="55"/>
      <c r="Z28" s="56"/>
      <c r="AA28" s="57"/>
    </row>
    <row r="29" spans="1:27" ht="16.5" customHeight="1" x14ac:dyDescent="0.3">
      <c r="A29" s="34"/>
      <c r="B29" s="54"/>
      <c r="C29" s="55"/>
      <c r="D29" s="55"/>
      <c r="E29" s="55"/>
      <c r="F29" s="56"/>
      <c r="G29" s="57"/>
      <c r="H29" s="55"/>
      <c r="I29" s="55"/>
      <c r="J29" s="55"/>
      <c r="K29" s="56"/>
      <c r="L29" s="57"/>
      <c r="M29" s="55"/>
      <c r="N29" s="55"/>
      <c r="O29" s="55"/>
      <c r="P29" s="56"/>
      <c r="Q29" s="57"/>
      <c r="R29" s="55"/>
      <c r="S29" s="55"/>
      <c r="T29" s="55"/>
      <c r="U29" s="56"/>
      <c r="V29" s="57"/>
      <c r="W29" s="55"/>
      <c r="X29" s="55"/>
      <c r="Y29" s="55"/>
      <c r="Z29" s="56"/>
      <c r="AA29" s="57" t="str">
        <f t="shared" si="4"/>
        <v xml:space="preserve"> </v>
      </c>
    </row>
    <row r="30" spans="1:27" ht="16.5" customHeight="1" x14ac:dyDescent="0.3">
      <c r="A30" s="34"/>
      <c r="B30" s="54"/>
      <c r="C30" s="55"/>
      <c r="D30" s="55"/>
      <c r="E30" s="55"/>
      <c r="F30" s="56"/>
      <c r="G30" s="57"/>
      <c r="H30" s="55"/>
      <c r="I30" s="55"/>
      <c r="J30" s="55"/>
      <c r="K30" s="56"/>
      <c r="L30" s="57"/>
      <c r="M30" s="55"/>
      <c r="N30" s="55"/>
      <c r="O30" s="55"/>
      <c r="P30" s="56"/>
      <c r="Q30" s="57"/>
      <c r="R30" s="55"/>
      <c r="S30" s="55"/>
      <c r="T30" s="55"/>
      <c r="U30" s="56"/>
      <c r="V30" s="57"/>
      <c r="W30" s="55"/>
      <c r="X30" s="55"/>
      <c r="Y30" s="55"/>
      <c r="Z30" s="56"/>
      <c r="AA30" s="57" t="str">
        <f>IF(Z30&gt;=2.5,"IIІ", IF(Z30&gt;=1.5,"IІ",IF(Z30&gt;=1,"I"," ")))</f>
        <v xml:space="preserve"> </v>
      </c>
    </row>
    <row r="31" spans="1:27" ht="16.5" customHeight="1" x14ac:dyDescent="0.3">
      <c r="A31" s="34"/>
      <c r="B31" s="54"/>
      <c r="C31" s="55"/>
      <c r="D31" s="55"/>
      <c r="E31" s="55"/>
      <c r="F31" s="56"/>
      <c r="G31" s="57"/>
      <c r="H31" s="55"/>
      <c r="I31" s="55"/>
      <c r="J31" s="55"/>
      <c r="K31" s="56"/>
      <c r="L31" s="57"/>
      <c r="M31" s="55"/>
      <c r="N31" s="55"/>
      <c r="O31" s="55"/>
      <c r="P31" s="56"/>
      <c r="Q31" s="57"/>
      <c r="R31" s="55"/>
      <c r="S31" s="55"/>
      <c r="T31" s="55"/>
      <c r="U31" s="56"/>
      <c r="V31" s="57"/>
      <c r="W31" s="55"/>
      <c r="X31" s="55"/>
      <c r="Y31" s="55"/>
      <c r="Z31" s="56"/>
      <c r="AA31" s="57" t="str">
        <f t="shared" ref="AA31:AA40" si="30">IF(Z31&gt;=2.5,"IIІ", IF(Z31&gt;=1.5,"IІ",IF(Z31&gt;=1,"I"," ")))</f>
        <v xml:space="preserve"> </v>
      </c>
    </row>
    <row r="32" spans="1:27" ht="16.5" customHeight="1" x14ac:dyDescent="0.3">
      <c r="A32" s="34"/>
      <c r="B32" s="54"/>
      <c r="C32" s="55"/>
      <c r="D32" s="55"/>
      <c r="E32" s="55"/>
      <c r="F32" s="56"/>
      <c r="G32" s="57"/>
      <c r="H32" s="55"/>
      <c r="I32" s="55"/>
      <c r="J32" s="55"/>
      <c r="K32" s="56"/>
      <c r="L32" s="57"/>
      <c r="M32" s="55"/>
      <c r="N32" s="55"/>
      <c r="O32" s="55"/>
      <c r="P32" s="56"/>
      <c r="Q32" s="57"/>
      <c r="R32" s="55"/>
      <c r="S32" s="55"/>
      <c r="T32" s="55"/>
      <c r="U32" s="56"/>
      <c r="V32" s="57"/>
      <c r="W32" s="55"/>
      <c r="X32" s="55"/>
      <c r="Y32" s="55"/>
      <c r="Z32" s="56"/>
      <c r="AA32" s="57" t="str">
        <f t="shared" si="30"/>
        <v xml:space="preserve"> </v>
      </c>
    </row>
    <row r="33" spans="1:27" ht="16.5" customHeight="1" x14ac:dyDescent="0.3">
      <c r="A33" s="34"/>
      <c r="B33" s="54"/>
      <c r="C33" s="55"/>
      <c r="D33" s="55"/>
      <c r="E33" s="55"/>
      <c r="F33" s="56"/>
      <c r="G33" s="57"/>
      <c r="H33" s="55"/>
      <c r="I33" s="55"/>
      <c r="J33" s="55"/>
      <c r="K33" s="56"/>
      <c r="L33" s="57"/>
      <c r="M33" s="55"/>
      <c r="N33" s="55"/>
      <c r="O33" s="55"/>
      <c r="P33" s="56"/>
      <c r="Q33" s="57"/>
      <c r="R33" s="55"/>
      <c r="S33" s="55"/>
      <c r="T33" s="55"/>
      <c r="U33" s="56"/>
      <c r="V33" s="57"/>
      <c r="W33" s="55"/>
      <c r="X33" s="55"/>
      <c r="Y33" s="55"/>
      <c r="Z33" s="56"/>
      <c r="AA33" s="57" t="str">
        <f t="shared" si="30"/>
        <v xml:space="preserve"> </v>
      </c>
    </row>
    <row r="34" spans="1:27" ht="16.5" customHeight="1" x14ac:dyDescent="0.3">
      <c r="A34" s="34"/>
      <c r="B34" s="54"/>
      <c r="C34" s="55"/>
      <c r="D34" s="55"/>
      <c r="E34" s="55"/>
      <c r="F34" s="56"/>
      <c r="G34" s="57"/>
      <c r="H34" s="55"/>
      <c r="I34" s="55"/>
      <c r="J34" s="55"/>
      <c r="K34" s="56"/>
      <c r="L34" s="57"/>
      <c r="M34" s="55"/>
      <c r="N34" s="55"/>
      <c r="O34" s="55"/>
      <c r="P34" s="56"/>
      <c r="Q34" s="57"/>
      <c r="R34" s="55"/>
      <c r="S34" s="55"/>
      <c r="T34" s="55"/>
      <c r="U34" s="56"/>
      <c r="V34" s="57"/>
      <c r="W34" s="55"/>
      <c r="X34" s="55"/>
      <c r="Y34" s="55"/>
      <c r="Z34" s="56"/>
      <c r="AA34" s="57" t="str">
        <f t="shared" si="30"/>
        <v xml:space="preserve"> </v>
      </c>
    </row>
    <row r="35" spans="1:27" ht="16.5" customHeight="1" x14ac:dyDescent="0.3">
      <c r="A35" s="34"/>
      <c r="B35" s="54"/>
      <c r="C35" s="55"/>
      <c r="D35" s="55"/>
      <c r="E35" s="55"/>
      <c r="F35" s="56"/>
      <c r="G35" s="57"/>
      <c r="H35" s="55"/>
      <c r="I35" s="55"/>
      <c r="J35" s="55"/>
      <c r="K35" s="56"/>
      <c r="L35" s="57"/>
      <c r="M35" s="55"/>
      <c r="N35" s="55"/>
      <c r="O35" s="55"/>
      <c r="P35" s="56"/>
      <c r="Q35" s="57"/>
      <c r="R35" s="55"/>
      <c r="S35" s="55"/>
      <c r="T35" s="55"/>
      <c r="U35" s="56"/>
      <c r="V35" s="57"/>
      <c r="W35" s="55"/>
      <c r="X35" s="55"/>
      <c r="Y35" s="55"/>
      <c r="Z35" s="56"/>
      <c r="AA35" s="57" t="str">
        <f t="shared" si="30"/>
        <v xml:space="preserve"> </v>
      </c>
    </row>
    <row r="36" spans="1:27" ht="16.5" customHeight="1" x14ac:dyDescent="0.3">
      <c r="A36" s="34"/>
      <c r="B36" s="54"/>
      <c r="C36" s="55"/>
      <c r="D36" s="55"/>
      <c r="E36" s="55"/>
      <c r="F36" s="56"/>
      <c r="G36" s="57"/>
      <c r="H36" s="55"/>
      <c r="I36" s="55"/>
      <c r="J36" s="55"/>
      <c r="K36" s="56"/>
      <c r="L36" s="57"/>
      <c r="M36" s="55"/>
      <c r="N36" s="55"/>
      <c r="O36" s="55"/>
      <c r="P36" s="56"/>
      <c r="Q36" s="57"/>
      <c r="R36" s="55"/>
      <c r="S36" s="55"/>
      <c r="T36" s="55"/>
      <c r="U36" s="56"/>
      <c r="V36" s="57"/>
      <c r="W36" s="55"/>
      <c r="X36" s="55"/>
      <c r="Y36" s="55"/>
      <c r="Z36" s="56"/>
      <c r="AA36" s="57" t="str">
        <f t="shared" si="30"/>
        <v xml:space="preserve"> </v>
      </c>
    </row>
    <row r="37" spans="1:27" ht="16.5" customHeight="1" x14ac:dyDescent="0.3">
      <c r="A37" s="34"/>
      <c r="B37" s="54"/>
      <c r="C37" s="55"/>
      <c r="D37" s="55"/>
      <c r="E37" s="55"/>
      <c r="F37" s="56"/>
      <c r="G37" s="57"/>
      <c r="H37" s="55"/>
      <c r="I37" s="55"/>
      <c r="J37" s="55"/>
      <c r="K37" s="56"/>
      <c r="L37" s="57"/>
      <c r="M37" s="55"/>
      <c r="N37" s="55"/>
      <c r="O37" s="55"/>
      <c r="P37" s="56"/>
      <c r="Q37" s="57"/>
      <c r="R37" s="55"/>
      <c r="S37" s="55"/>
      <c r="T37" s="55"/>
      <c r="U37" s="56"/>
      <c r="V37" s="57"/>
      <c r="W37" s="55"/>
      <c r="X37" s="55"/>
      <c r="Y37" s="55"/>
      <c r="Z37" s="56"/>
      <c r="AA37" s="57" t="str">
        <f t="shared" si="30"/>
        <v xml:space="preserve"> </v>
      </c>
    </row>
    <row r="38" spans="1:27" ht="16.5" customHeight="1" x14ac:dyDescent="0.3">
      <c r="A38" s="34"/>
      <c r="B38" s="54"/>
      <c r="C38" s="55"/>
      <c r="D38" s="55"/>
      <c r="E38" s="55"/>
      <c r="F38" s="56"/>
      <c r="G38" s="57"/>
      <c r="H38" s="55"/>
      <c r="I38" s="55"/>
      <c r="J38" s="55"/>
      <c r="K38" s="56"/>
      <c r="L38" s="57"/>
      <c r="M38" s="55"/>
      <c r="N38" s="55"/>
      <c r="O38" s="55"/>
      <c r="P38" s="56"/>
      <c r="Q38" s="57"/>
      <c r="R38" s="55"/>
      <c r="S38" s="55"/>
      <c r="T38" s="55"/>
      <c r="U38" s="56"/>
      <c r="V38" s="57"/>
      <c r="W38" s="55"/>
      <c r="X38" s="55"/>
      <c r="Y38" s="55"/>
      <c r="Z38" s="56"/>
      <c r="AA38" s="57" t="str">
        <f t="shared" si="30"/>
        <v xml:space="preserve"> </v>
      </c>
    </row>
    <row r="39" spans="1:27" ht="16.5" customHeight="1" x14ac:dyDescent="0.3">
      <c r="A39" s="34"/>
      <c r="B39" s="54"/>
      <c r="C39" s="55"/>
      <c r="D39" s="55"/>
      <c r="E39" s="55"/>
      <c r="F39" s="56"/>
      <c r="G39" s="57"/>
      <c r="H39" s="55"/>
      <c r="I39" s="55"/>
      <c r="J39" s="55"/>
      <c r="K39" s="56"/>
      <c r="L39" s="57"/>
      <c r="M39" s="55"/>
      <c r="N39" s="55"/>
      <c r="O39" s="55"/>
      <c r="P39" s="56"/>
      <c r="Q39" s="57"/>
      <c r="R39" s="55"/>
      <c r="S39" s="55"/>
      <c r="T39" s="55"/>
      <c r="U39" s="56"/>
      <c r="V39" s="57"/>
      <c r="W39" s="55"/>
      <c r="X39" s="55"/>
      <c r="Y39" s="55"/>
      <c r="Z39" s="56"/>
      <c r="AA39" s="57" t="str">
        <f t="shared" si="30"/>
        <v xml:space="preserve"> </v>
      </c>
    </row>
    <row r="40" spans="1:27" ht="16.5" customHeight="1" x14ac:dyDescent="0.3">
      <c r="A40" s="34"/>
      <c r="B40" s="54"/>
      <c r="C40" s="55"/>
      <c r="D40" s="55"/>
      <c r="E40" s="55"/>
      <c r="F40" s="56"/>
      <c r="G40" s="57"/>
      <c r="H40" s="55"/>
      <c r="I40" s="55"/>
      <c r="J40" s="55"/>
      <c r="K40" s="56"/>
      <c r="L40" s="57"/>
      <c r="M40" s="55"/>
      <c r="N40" s="55"/>
      <c r="O40" s="55"/>
      <c r="P40" s="56"/>
      <c r="Q40" s="57"/>
      <c r="R40" s="55"/>
      <c r="S40" s="55"/>
      <c r="T40" s="55"/>
      <c r="U40" s="56"/>
      <c r="V40" s="57"/>
      <c r="W40" s="55"/>
      <c r="X40" s="55"/>
      <c r="Y40" s="55"/>
      <c r="Z40" s="56"/>
      <c r="AA40" s="57" t="str">
        <f t="shared" si="30"/>
        <v xml:space="preserve"> </v>
      </c>
    </row>
  </sheetData>
  <sortState ref="B6:B27">
    <sortCondition ref="B6"/>
  </sortState>
  <mergeCells count="23">
    <mergeCell ref="P4:P5"/>
    <mergeCell ref="B1:Z1"/>
    <mergeCell ref="A3:A5"/>
    <mergeCell ref="B3:B5"/>
    <mergeCell ref="C3:G3"/>
    <mergeCell ref="H3:L3"/>
    <mergeCell ref="M3:Q3"/>
    <mergeCell ref="R3:V3"/>
    <mergeCell ref="W3:AA3"/>
    <mergeCell ref="C4:E4"/>
    <mergeCell ref="F4:F5"/>
    <mergeCell ref="G4:G5"/>
    <mergeCell ref="H4:J4"/>
    <mergeCell ref="K4:K5"/>
    <mergeCell ref="L4:L5"/>
    <mergeCell ref="M4:O4"/>
    <mergeCell ref="AA4:AA5"/>
    <mergeCell ref="Q4:Q5"/>
    <mergeCell ref="R4:T4"/>
    <mergeCell ref="U4:U5"/>
    <mergeCell ref="V4:V5"/>
    <mergeCell ref="W4:Y4"/>
    <mergeCell ref="Z4:Z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диограмма</vt:lpstr>
      <vt:lpstr>жеке даму деңгейлері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2026-02-20T07:52:46Z</dcterms:modified>
</cp:coreProperties>
</file>